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00" documentId="120_S{2AC9BD13-BADA-5192-A53E-5A8FF88502F6}" xr6:coauthVersionLast="47" xr6:coauthVersionMax="47" xr10:uidLastSave="{D34CF42D-B149-444B-9E01-9C9FB384CF7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<sst xmlns="http://schemas.openxmlformats.org/spreadsheetml/2006/main" count="180304" uniqueCount="39136">
  <si>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</si>
  <si>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</si>
  <si>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</si>
  <si>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</si>
  <si>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</si>
  <si>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</si>
  <si>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</si>
  <si>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</si>
  <si>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</si>
  <si>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</si>
  <si>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</si>
  <si>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</si>
  <si>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</si>
  <si>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</si>
  <si>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</si>
  <si>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</si>
  <si>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</si>
  <si>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</si>
  <si>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</si>
  <si>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</si>
  <si>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</si>
  <si>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</si>
  <si>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</si>
  <si>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</si>
  <si>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</si>
  <si>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</si>
  <si>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</si>
  <si>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</si>
  <si>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</si>
  <si>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</si>
  <si>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</si>
  <si>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</si>
  <si>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</si>
  <si>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</si>
  <si>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</si>
  <si>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</si>
  <si>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</si>
  <si>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</si>
  <si>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</si>
  <si>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</si>
  <si>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</si>
  <si>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</si>
  <si>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</si>
  <si>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</si>
  <si>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</si>
  <si>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</si>
  <si>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</si>
  <si>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</si>
  <si>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</si>
  <si>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</si>
  <si>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</si>
  <si>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</si>
  <si>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</si>
  <si>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</si>
  <si>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</si>
  <si>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</si>
  <si>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</si>
  <si>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</si>
  <si>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</si>
  <si>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</si>
  <si>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</si>
  <si>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</si>
  <si>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</si>
  <si>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</si>
  <si>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</si>
  <si>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</si>
  <si>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</si>
  <si>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</si>
  <si>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</si>
  <si>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</si>
  <si>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</si>
  <si>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</si>
  <si>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</si>
  <si>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</si>
  <si>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</si>
  <si>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</si>
  <si>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</si>
  <si>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</si>
  <si>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</si>
  <si>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</si>
  <si>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</si>
  <si>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</si>
  <si>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</si>
  <si>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</si>
  <si>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</si>
  <si>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</si>
  <si>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</si>
  <si>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</si>
  <si>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</si>
  <si>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</si>
  <si>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</si>
  <si>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</si>
  <si>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</si>
  <si>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</si>
  <si>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</si>
  <si>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</si>
  <si>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</si>
  <si>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</si>
  <si>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</si>
  <si>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</si>
  <si>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</si>
  <si>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</si>
  <si>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</si>
  <si>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</si>
  <si>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</si>
  <si>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</si>
  <si>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</si>
  <si>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</si>
  <si>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</si>
  <si>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</si>
  <si>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</si>
  <si>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</si>
  <si>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</si>
  <si>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</si>
  <si>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</si>
  <si>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</si>
  <si>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</si>
  <si>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</si>
  <si>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</si>
  <si>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</si>
  <si>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</si>
  <si>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</si>
  <si>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</si>
  <si>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</si>
  <si>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</si>
  <si>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</si>
  <si>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</si>
  <si>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</si>
  <si>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</si>
  <si>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</si>
  <si>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</si>
  <si>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</si>
  <si>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</si>
  <si>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</si>
  <si>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</si>
  <si>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</si>
  <si>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</si>
  <si>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</si>
  <si>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</si>
  <si>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</si>
  <si>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</si>
  <si>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</si>
  <si>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</si>
  <si>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</si>
  <si>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</si>
  <si>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</si>
  <si>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</si>
  <si>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</si>
  <si>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</si>
  <si>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</si>
  <si>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</si>
  <si>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</si>
  <si>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</si>
  <si>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</si>
  <si>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</si>
  <si>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</si>
  <si>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</si>
  <si>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</si>
  <si>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</si>
  <si>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</si>
  <si>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</si>
  <si>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</si>
  <si>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</si>
  <si>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</si>
  <si>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</si>
  <si>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</si>
  <si>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</si>
  <si>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</si>
  <si>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</si>
  <si>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</si>
  <si>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</si>
  <si>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</si>
  <si>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</si>
  <si>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</si>
  <si>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</si>
  <si>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</si>
  <si>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</si>
  <si>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</si>
  <si>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</si>
  <si>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</si>
  <si>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</si>
  <si>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</si>
  <si>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</si>
  <si>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</si>
  <si>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</si>
  <si>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</si>
  <si>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</si>
  <si>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</si>
  <si>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</si>
  <si>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</si>
  <si>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</si>
  <si>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</si>
  <si>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</si>
  <si>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</si>
  <si>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</si>
  <si>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</si>
  <si>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</si>
  <si>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</si>
  <si>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</si>
  <si>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</si>
  <si>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</si>
  <si>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</si>
  <si>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</si>
  <si>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</si>
  <si>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</si>
  <si>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</si>
  <si>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</si>
  <si>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</si>
  <si>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</si>
  <si>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</si>
  <si>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</si>
  <si>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</si>
  <si>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</si>
  <si>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</si>
  <si>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</si>
  <si>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</si>
  <si>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</si>
  <si>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</si>
  <si>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</si>
  <si>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</si>
  <si>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</si>
  <si>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</si>
  <si>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</si>
  <si>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</si>
  <si>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</si>
  <si>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</si>
  <si>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</si>
  <si>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</si>
  <si>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</si>
  <si>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</si>
  <si>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</si>
  <si>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</si>
  <si>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</si>
  <si>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</si>
  <si>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</si>
  <si>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</si>
  <si>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</si>
  <si>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</si>
  <si>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</si>
  <si>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</si>
  <si>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</si>
  <si>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</si>
  <si>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</si>
  <si>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</si>
  <si>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</si>
  <si>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</si>
  <si>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</si>
  <si>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</si>
  <si>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</si>
  <si>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</si>
  <si>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</si>
  <si>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</si>
  <si>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</si>
  <si>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</si>
  <si>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</si>
  <si>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</si>
  <si>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</si>
  <si>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</si>
  <si>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</si>
  <si>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</si>
  <si>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</si>
  <si>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</si>
  <si>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</si>
  <si>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</si>
  <si>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</si>
  <si>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</si>
  <si>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</si>
  <si>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</si>
  <si>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</si>
  <si>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</si>
  <si>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</si>
  <si>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</si>
  <si>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</si>
  <si>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</si>
  <si>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</si>
  <si>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</si>
  <si>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</si>
  <si>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</si>
  <si>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</si>
  <si>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</si>
  <si>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</si>
  <si>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</si>
  <si>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</si>
  <si>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</si>
  <si>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</si>
  <si>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</si>
  <si>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</si>
  <si>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</si>
  <si>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</si>
  <si>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</si>
  <si>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</si>
  <si>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</si>
  <si>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</si>
  <si>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</si>
  <si>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</si>
  <si>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</si>
  <si>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</si>
  <si>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</si>
  <si>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</si>
  <si>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</si>
  <si>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</si>
  <si>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</si>
  <si>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</si>
  <si>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</si>
  <si>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</si>
  <si>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</si>
  <si>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</si>
  <si>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</si>
  <si>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</si>
  <si>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</si>
  <si>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</si>
  <si>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</si>
  <si>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</si>
  <si>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</si>
  <si>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</si>
  <si>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</si>
  <si>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</si>
  <si>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</si>
  <si>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</si>
  <si>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</si>
  <si>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</si>
  <si>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</si>
  <si>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</si>
  <si>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</si>
  <si>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</si>
  <si>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</si>
  <si>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</si>
  <si>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</si>
  <si>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</si>
  <si>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</si>
  <si>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</si>
  <si>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</si>
  <si>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</si>
  <si>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</si>
  <si>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</si>
  <si>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</si>
  <si>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</si>
  <si>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</si>
  <si>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</si>
  <si>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</si>
  <si>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</si>
  <si>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</si>
  <si>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</si>
  <si>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</si>
  <si>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</si>
  <si>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</si>
  <si>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</si>
  <si>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</si>
  <si>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</si>
  <si>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</si>
  <si>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</si>
  <si>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</si>
  <si>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</si>
  <si>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</si>
  <si>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</si>
  <si>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</si>
  <si>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</si>
  <si>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</si>
  <si>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</si>
  <si>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</si>
  <si>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</si>
  <si>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</si>
  <si>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</si>
  <si>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</si>
  <si>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</si>
  <si>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</si>
  <si>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</si>
  <si>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</si>
  <si>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</si>
  <si>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</si>
  <si>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</si>
  <si>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</si>
  <si>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</si>
  <si>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</si>
  <si>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</si>
  <si>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</si>
  <si>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</si>
  <si>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</si>
  <si>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</si>
  <si>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</si>
  <si>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</si>
  <si>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</si>
  <si>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</si>
  <si>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</si>
  <si>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</si>
  <si>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</si>
  <si>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</si>
  <si>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</si>
  <si>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</si>
  <si>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</si>
  <si>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</si>
  <si>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</si>
  <si>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</si>
  <si>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</si>
  <si>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</si>
  <si>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</si>
  <si>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</si>
  <si>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</si>
  <si>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</si>
  <si>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</si>
  <si>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</si>
  <si>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</si>
  <si>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</si>
  <si>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</si>
  <si>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</si>
  <si>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</si>
  <si>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</si>
  <si>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</si>
  <si>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</si>
  <si>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</si>
  <si>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</si>
  <si>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</si>
  <si>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</si>
  <si>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</si>
  <si>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</si>
  <si>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</si>
  <si>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</si>
  <si>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</si>
  <si>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</si>
  <si>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</si>
  <si>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</si>
  <si>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</si>
  <si>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</si>
  <si>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</si>
  <si>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</si>
  <si>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</si>
  <si>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</si>
  <si>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</si>
  <si>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</si>
  <si>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</si>
  <si>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</si>
  <si>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</si>
  <si>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</si>
  <si>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</si>
  <si>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</si>
  <si>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</si>
  <si>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</si>
  <si>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</si>
  <si>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</si>
  <si>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</si>
  <si>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</si>
  <si>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</si>
  <si>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</si>
  <si>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</si>
  <si>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</si>
  <si>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</si>
  <si>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</si>
  <si>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</si>
  <si>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</si>
  <si>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</si>
  <si>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</si>
  <si>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</si>
  <si>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</si>
  <si>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</si>
  <si>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</si>
  <si>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</si>
  <si>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</si>
  <si>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</si>
  <si>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</si>
  <si>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</si>
  <si>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</si>
  <si>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</si>
  <si>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</si>
  <si>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</si>
  <si>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</si>
  <si>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</si>
  <si>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</si>
  <si>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</si>
  <si>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</si>
  <si>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</si>
  <si>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</si>
  <si>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</si>
  <si>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</si>
  <si>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</si>
  <si>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</si>
  <si>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</si>
  <si>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</si>
  <si>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</si>
  <si>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</si>
  <si>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</si>
  <si>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</si>
  <si>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</si>
  <si>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</si>
  <si>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</si>
  <si>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</si>
  <si>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</si>
  <si>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</si>
  <si>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</si>
  <si>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</si>
  <si>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</si>
  <si>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</si>
  <si>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</si>
  <si>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</si>
  <si>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</si>
  <si>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</si>
  <si>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</si>
  <si>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</si>
  <si>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</si>
  <si>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</si>
  <si>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</si>
  <si>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</si>
  <si>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</si>
  <si>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</si>
  <si>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</si>
  <si>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</si>
  <si>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</si>
  <si>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</si>
  <si>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</si>
  <si>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</si>
  <si>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</si>
  <si>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</si>
  <si>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</si>
  <si>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</si>
  <si>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</si>
  <si>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</si>
  <si>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</si>
  <si>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</si>
  <si>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</si>
  <si>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</si>
  <si>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</si>
  <si>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</si>
  <si>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</si>
  <si>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</si>
  <si>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</si>
  <si>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</si>
  <si>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</si>
  <si>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</si>
  <si>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</si>
  <si>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</si>
  <si>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</si>
  <si>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</si>
  <si>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</si>
  <si>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</si>
  <si>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</si>
  <si>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</si>
  <si>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</si>
  <si>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</si>
  <si>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</si>
  <si>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</si>
  <si>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</si>
  <si>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</si>
  <si>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</si>
  <si>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</si>
  <si>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</si>
  <si>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</si>
  <si>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</si>
  <si>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</si>
  <si>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</si>
  <si>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</si>
  <si>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</si>
  <si>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</si>
  <si>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</si>
  <si>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</si>
  <si>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</si>
  <si>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</si>
  <si>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</si>
  <si>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</si>
  <si>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</si>
  <si>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</si>
  <si>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</si>
  <si>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</si>
  <si>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</si>
  <si>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</si>
  <si>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</si>
  <si>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</si>
  <si>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</si>
  <si>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</si>
  <si>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</si>
  <si>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</si>
  <si>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</si>
  <si>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</si>
  <si>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</si>
  <si>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</si>
  <si>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</si>
  <si>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</si>
  <si>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</si>
  <si>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</si>
  <si>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</si>
  <si>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</si>
  <si>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</si>
  <si>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</si>
  <si>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</si>
  <si>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</si>
  <si>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</si>
  <si>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</si>
  <si>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</si>
  <si>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</si>
  <si>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</si>
  <si>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</si>
  <si>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</si>
  <si>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</si>
  <si>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</si>
  <si>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</si>
  <si>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</si>
  <si>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</si>
  <si>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</si>
  <si>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</si>
  <si>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</si>
  <si>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</si>
  <si>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</si>
  <si>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</si>
  <si>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</si>
  <si>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</si>
  <si>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</si>
  <si>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</si>
  <si>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</si>
  <si>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</si>
  <si>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</si>
  <si>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</si>
  <si>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</si>
  <si>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</si>
  <si>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</si>
  <si>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</si>
  <si>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</si>
  <si>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</si>
  <si>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</si>
  <si>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</si>
  <si>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</si>
  <si>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</si>
  <si>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</si>
  <si>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</si>
  <si>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</si>
  <si>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</si>
  <si>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</si>
  <si>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</si>
  <si>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</si>
  <si>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</si>
  <si>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</si>
  <si>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</si>
  <si>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</si>
  <si>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</si>
  <si>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</si>
  <si>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</si>
  <si>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</si>
  <si>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</si>
  <si>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</si>
  <si>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</si>
  <si>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</si>
  <si>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</si>
  <si>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</si>
  <si>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</si>
  <si>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</si>
  <si>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</si>
  <si>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</si>
  <si>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</si>
  <si>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</si>
  <si>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</si>
  <si>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</si>
  <si>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</si>
  <si>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</si>
  <si>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</si>
  <si>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</si>
  <si>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</si>
  <si>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</si>
  <si>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</si>
  <si>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</si>
  <si>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</si>
  <si>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</si>
  <si>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</si>
  <si>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</si>
  <si>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</si>
  <si>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</si>
  <si>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</si>
  <si>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</si>
  <si>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</si>
  <si>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</si>
  <si>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</si>
  <si>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</si>
  <si>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</si>
  <si>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</si>
  <si>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</si>
  <si>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</si>
  <si>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</si>
  <si>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</si>
  <si>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</si>
  <si>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</si>
  <si>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</si>
  <si>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</si>
  <si>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</si>
  <si>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</si>
  <si>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</si>
  <si>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</si>
  <si>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</si>
  <si>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</si>
  <si>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</si>
  <si>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</si>
  <si>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</si>
  <si>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</si>
  <si>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</si>
  <si>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</si>
  <si>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</si>
  <si>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</si>
  <si>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</si>
  <si>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</si>
  <si>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</si>
  <si>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</si>
  <si>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</si>
  <si>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</si>
  <si>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</si>
  <si>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</si>
  <si>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</si>
  <si>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</si>
  <si>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</si>
  <si>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</si>
  <si>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</si>
  <si>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</si>
  <si>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</si>
  <si>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</si>
  <si>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</si>
  <si>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</si>
  <si>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</si>
  <si>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</si>
  <si>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</si>
  <si>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</si>
  <si>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</si>
  <si>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</si>
  <si>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</si>
  <si>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</si>
  <si>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</si>
  <si>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</si>
  <si>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</si>
  <si>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</si>
  <si>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</si>
  <si>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</si>
  <si>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</si>
  <si>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</si>
  <si>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</si>
  <si>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</si>
  <si>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</si>
  <si>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</si>
  <si>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</si>
  <si>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</si>
  <si>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</si>
  <si>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</si>
  <si>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</si>
  <si>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</si>
  <si>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</si>
  <si>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</si>
  <si>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</si>
  <si>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</si>
  <si>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</si>
  <si>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</si>
  <si>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</si>
  <si>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</si>
  <si>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</si>
  <si>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</si>
  <si>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</si>
  <si>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</si>
  <si>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</si>
  <si>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</si>
  <si>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</si>
  <si>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</si>
  <si>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</si>
  <si>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</si>
  <si>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</si>
  <si>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</si>
  <si>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</si>
  <si>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</si>
  <si>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</si>
  <si>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</si>
  <si>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</si>
  <si>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</si>
  <si>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</si>
  <si>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</si>
  <si>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</si>
  <si>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</si>
  <si>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</si>
  <si>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</si>
  <si>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</si>
  <si>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</si>
  <si>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</si>
  <si>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</si>
  <si>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</si>
  <si>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</si>
  <si>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</si>
  <si>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</si>
  <si>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</si>
  <si>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</si>
  <si>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</si>
  <si>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</si>
  <si>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</si>
  <si>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</si>
  <si>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</si>
  <si>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</si>
  <si>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</si>
  <si>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</si>
  <si>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</si>
  <si>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</si>
  <si>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</si>
  <si>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</si>
  <si>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</si>
  <si>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</si>
  <si>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</si>
  <si>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</si>
  <si>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</si>
  <si>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</si>
  <si>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</si>
  <si>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</si>
  <si>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</si>
  <si>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</si>
  <si>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</si>
  <si>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</si>
  <si>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</si>
  <si>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</si>
  <si>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</si>
  <si>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</si>
  <si>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</si>
  <si>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</si>
  <si>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</si>
  <si>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</si>
  <si>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</si>
  <si>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</si>
  <si>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</si>
  <si>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</si>
  <si>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</si>
  <si>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</si>
  <si>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</si>
  <si>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</si>
  <si>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</si>
  <si>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</si>
  <si>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</si>
  <si>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</si>
  <si>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</si>
  <si>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</si>
  <si>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</si>
  <si>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</si>
  <si>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</si>
  <si>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</si>
  <si>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</si>
  <si>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</si>
  <si>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</si>
  <si>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</si>
  <si>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</si>
  <si>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</si>
  <si>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</si>
  <si>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</si>
  <si>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</si>
  <si>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</si>
  <si>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</si>
  <si>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</si>
  <si>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</si>
  <si>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</si>
  <si>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</si>
  <si>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</si>
  <si>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</si>
  <si>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</si>
  <si>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</si>
  <si>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</si>
  <si>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</si>
  <si>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</si>
  <si>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</si>
  <si>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</si>
  <si>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</si>
  <si>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</si>
  <si>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</si>
  <si>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</si>
  <si>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</si>
  <si>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</si>
  <si>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</si>
  <si>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</si>
  <si>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</si>
  <si>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</si>
  <si>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</si>
  <si>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</si>
  <si>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</si>
  <si>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</si>
  <si>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</si>
  <si>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</si>
  <si>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</si>
  <si>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</si>
  <si>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</si>
  <si>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</si>
  <si>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</si>
  <si>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</si>
  <si>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</si>
  <si>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</si>
  <si>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</si>
  <si>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</si>
  <si>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</si>
  <si>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</si>
  <si>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</si>
  <si>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</si>
  <si>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</si>
  <si>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</si>
  <si>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</si>
  <si>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</si>
  <si>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</si>
  <si>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</si>
  <si>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</si>
  <si>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</si>
  <si>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</si>
  <si>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</si>
  <si>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</si>
  <si>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</si>
  <si>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</si>
  <si>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</si>
  <si>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</si>
  <si>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</si>
  <si>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</si>
  <si>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</si>
  <si>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</si>
  <si>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</si>
  <si>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</si>
  <si>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</si>
  <si>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</si>
  <si>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</si>
  <si>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</si>
  <si>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</si>
  <si>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</si>
  <si>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</si>
  <si>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</si>
  <si>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</si>
  <si>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</si>
  <si>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</si>
  <si>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</si>
  <si>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</si>
  <si>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</si>
  <si>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</si>
  <si>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</si>
  <si>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</si>
  <si>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</si>
  <si>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</si>
  <si>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</si>
  <si>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</si>
  <si>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</si>
  <si>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</si>
  <si>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</si>
  <si>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</si>
  <si>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</si>
  <si>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</si>
  <si>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</si>
  <si>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</si>
  <si>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</si>
  <si>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</si>
  <si>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</si>
  <si>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</si>
  <si>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</si>
  <si>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</si>
  <si>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</si>
  <si>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</si>
  <si>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</si>
  <si>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</si>
  <si>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</si>
  <si>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</si>
  <si>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</si>
  <si>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</si>
  <si>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</si>
  <si>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</si>
  <si>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</si>
  <si>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</si>
  <si>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</si>
  <si>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</si>
  <si>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</si>
  <si>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</si>
  <si>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</si>
  <si>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</si>
  <si>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</si>
  <si>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</si>
  <si>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</si>
  <si>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</si>
  <si>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</si>
  <si>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</si>
  <si>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</si>
  <si>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</si>
  <si>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</si>
  <si>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</si>
  <si>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</si>
  <si>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</si>
  <si>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</si>
  <si>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</si>
  <si>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</si>
  <si>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</si>
  <si>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</si>
  <si>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</si>
  <si>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</si>
  <si>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</si>
  <si>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</si>
  <si>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</si>
  <si>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</si>
  <si>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</si>
  <si>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</si>
  <si>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</si>
  <si>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</si>
  <si>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</si>
  <si>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</si>
  <si>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</si>
  <si>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</si>
  <si>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</si>
  <si>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</si>
  <si>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</si>
  <si>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</si>
  <si>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</si>
  <si>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</si>
  <si>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</si>
  <si>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</si>
  <si>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</si>
  <si>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</si>
  <si>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</si>
  <si>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</si>
  <si>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</si>
  <si>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</si>
  <si>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</si>
  <si>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</si>
  <si>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</si>
  <si>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</si>
  <si>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</si>
  <si>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</si>
  <si>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</si>
  <si>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</si>
  <si>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</si>
  <si>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</si>
  <si>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</si>
  <si>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</si>
  <si>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</si>
  <si>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</si>
  <si>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</si>
  <si>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</si>
  <si>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</si>
  <si>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</si>
  <si>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</si>
  <si>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</si>
  <si>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</si>
  <si>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</si>
  <si>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</si>
  <si>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</si>
  <si>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</si>
  <si>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</si>
  <si>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</si>
  <si>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</si>
  <si>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</si>
  <si>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</si>
  <si>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</si>
  <si>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</si>
  <si>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</si>
  <si>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</si>
  <si>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</si>
  <si>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</si>
  <si>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</si>
  <si>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</si>
  <si>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</si>
  <si>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</si>
  <si>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</si>
  <si>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</si>
  <si>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</si>
  <si>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</si>
  <si>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</si>
  <si>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</si>
  <si>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</si>
  <si>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</si>
  <si>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</si>
  <si>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</si>
  <si>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</si>
  <si>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</si>
  <si>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</si>
  <si>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</si>
  <si>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</si>
  <si>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</si>
  <si>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</si>
  <si>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</si>
  <si>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</si>
  <si>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</si>
  <si>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</si>
  <si>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</si>
  <si>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</si>
  <si>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</si>
  <si>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</si>
  <si>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</si>
  <si>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</si>
  <si>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</si>
  <si>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</si>
  <si>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</si>
  <si>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</si>
  <si>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</si>
  <si>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</si>
  <si>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</si>
  <si>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</si>
  <si>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</si>
  <si>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</si>
  <si>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</si>
  <si>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</si>
  <si>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</si>
  <si>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</si>
  <si>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</si>
  <si>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</si>
  <si>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</si>
  <si>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</si>
  <si>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</si>
  <si>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</si>
  <si>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</si>
  <si>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</si>
  <si>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</si>
  <si>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</si>
  <si>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</si>
  <si>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</si>
  <si>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</si>
  <si>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</si>
  <si>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</si>
  <si>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</si>
  <si>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</si>
  <si>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</si>
  <si>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</si>
  <si>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</si>
  <si>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</si>
  <si>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</si>
  <si>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</si>
  <si>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</si>
  <si>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</si>
  <si>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</si>
  <si>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</si>
  <si>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</si>
  <si>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</si>
  <si>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</si>
  <si>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</si>
  <si>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</si>
  <si>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</si>
  <si>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</si>
  <si>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</si>
  <si>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</si>
  <si>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</si>
  <si>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</si>
  <si>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</si>
  <si>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</si>
  <si>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</si>
  <si>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</si>
  <si>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</si>
  <si>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</si>
  <si>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</si>
  <si>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</si>
  <si>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</si>
  <si>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</si>
  <si>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</si>
  <si>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</si>
  <si>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</si>
  <si>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</si>
  <si>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</si>
  <si>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</si>
  <si>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</si>
  <si>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</si>
  <si>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</si>
  <si>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</si>
  <si>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</si>
  <si>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</si>
  <si>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</si>
  <si>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</si>
  <si>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</si>
  <si>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</si>
  <si>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</si>
  <si>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</si>
  <si>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</si>
  <si>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</si>
  <si>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</si>
  <si>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</si>
  <si>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</si>
  <si>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</si>
  <si>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</si>
  <si>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</si>
  <si>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</si>
  <si>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</si>
  <si>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</si>
  <si>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</si>
  <si>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</si>
  <si>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</si>
  <si>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</si>
  <si>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</si>
  <si>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</si>
  <si>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</si>
  <si>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</si>
  <si>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</si>
  <si>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</si>
  <si>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</si>
  <si>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</si>
  <si>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</si>
  <si>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</si>
  <si>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</si>
  <si>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</si>
  <si>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</si>
  <si>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</si>
  <si>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</si>
  <si>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</si>
  <si>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</si>
  <si>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</si>
  <si>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</si>
  <si>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</si>
  <si>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</si>
  <si>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</si>
  <si>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</si>
  <si>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</si>
  <si>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</si>
  <si>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</si>
  <si>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</si>
  <si>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</si>
  <si>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</si>
  <si>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</si>
  <si>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</si>
  <si>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</si>
  <si>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</si>
  <si>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</si>
  <si>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</si>
  <si>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</si>
  <si>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</si>
  <si>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</si>
  <si>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</si>
  <si>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</si>
  <si>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</si>
  <si>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</si>
  <si>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</si>
  <si>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</si>
  <si>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</si>
  <si>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</si>
  <si>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</si>
  <si>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</si>
  <si>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</si>
  <si>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</si>
  <si>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</si>
  <si>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</si>
  <si>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</si>
  <si>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</si>
  <si>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</si>
  <si>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</si>
  <si>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</si>
  <si>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</si>
  <si>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</si>
  <si>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</si>
  <si>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</si>
  <si>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</si>
  <si>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</si>
  <si>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</si>
  <si>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</si>
  <si>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</si>
  <si>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</si>
  <si>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</si>
  <si>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</si>
  <si>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</si>
  <si>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</si>
  <si>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</si>
  <si>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</si>
  <si>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</si>
  <si>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</si>
  <si>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</si>
  <si>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</si>
  <si>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</si>
  <si>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</si>
  <si>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</si>
  <si>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</si>
  <si>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</si>
  <si>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</si>
  <si>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</si>
  <si>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</si>
  <si>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</si>
  <si>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</si>
  <si>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</si>
  <si>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</si>
  <si>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</si>
  <si>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</si>
  <si>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</si>
  <si>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</si>
  <si>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</si>
  <si>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</si>
  <si>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</si>
  <si>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</si>
  <si>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</si>
  <si>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</si>
  <si>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</si>
  <si>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</si>
  <si>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</si>
  <si>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</si>
  <si>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</si>
  <si>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</si>
  <si>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</si>
  <si>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</si>
  <si>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</si>
  <si>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</si>
  <si>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</si>
  <si>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</si>
  <si>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</si>
  <si>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</si>
  <si>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</si>
  <si>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</si>
  <si>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</si>
  <si>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</si>
  <si>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</si>
  <si>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</si>
  <si>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</si>
  <si>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</si>
  <si>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</si>
  <si>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</si>
  <si>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</si>
  <si>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</si>
  <si>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</si>
  <si>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</si>
  <si>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</si>
  <si>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</si>
  <si>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</si>
  <si>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</si>
  <si>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</si>
  <si>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</si>
  <si>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</si>
  <si>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</si>
  <si>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</si>
  <si>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</si>
  <si>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</si>
  <si>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</si>
  <si>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</si>
  <si>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</si>
  <si>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</si>
  <si>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</si>
  <si>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</si>
  <si>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</si>
  <si>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</si>
  <si>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</si>
  <si>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</si>
  <si>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</si>
  <si>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</si>
  <si>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</si>
  <si>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</si>
  <si>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</si>
  <si>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</si>
  <si>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</si>
  <si>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</si>
  <si>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</si>
  <si>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</si>
  <si>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</si>
  <si>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</si>
  <si>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</si>
  <si>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</si>
  <si>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</si>
  <si>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</si>
  <si>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</si>
  <si>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</si>
  <si>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</si>
  <si>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</si>
  <si>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</si>
  <si>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</si>
  <si>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</si>
  <si>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</si>
  <si>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</si>
  <si>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</si>
  <si>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</si>
  <si>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</si>
  <si>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</si>
  <si>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</si>
  <si>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</si>
  <si>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</si>
  <si>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</si>
  <si>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</si>
  <si>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</si>
  <si>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</si>
  <si>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</si>
  <si>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</si>
  <si>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</si>
  <si>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</si>
  <si>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</si>
  <si>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</si>
  <si>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</si>
  <si>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</si>
  <si>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</si>
  <si>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</si>
  <si>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</si>
  <si>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</si>
  <si>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</si>
  <si>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</si>
  <si>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</si>
  <si>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</si>
  <si>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</si>
  <si>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</si>
  <si>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</si>
  <si>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</si>
  <si>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</si>
  <si>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</si>
  <si>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</si>
  <si>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</si>
  <si>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</si>
  <si>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</si>
  <si>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</si>
  <si>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</si>
  <si>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</si>
  <si>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</si>
  <si>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</si>
  <si>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</si>
  <si>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</si>
  <si>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</si>
  <si>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</si>
  <si>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</si>
  <si>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</si>
  <si>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</si>
  <si>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</si>
  <si>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</si>
  <si>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</si>
  <si>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</si>
  <si>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</si>
  <si>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</si>
  <si>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</si>
  <si>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</si>
  <si>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</si>
  <si>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</si>
  <si>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</si>
  <si>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</si>
  <si>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</si>
  <si>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</si>
  <si>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</si>
  <si>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</si>
  <si>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</si>
  <si>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</si>
  <si>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</si>
  <si>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</si>
  <si>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</si>
  <si>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</si>
  <si>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</si>
  <si>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</si>
  <si>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</si>
  <si>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</si>
  <si>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</si>
  <si>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</si>
  <si>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</si>
  <si>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</si>
  <si>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</si>
  <si>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</si>
  <si>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</si>
  <si>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</si>
  <si>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</si>
  <si>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</si>
  <si>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</si>
  <si>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</si>
  <si>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</si>
  <si>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</si>
  <si>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</si>
  <si>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</si>
  <si>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</si>
  <si>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</si>
  <si>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</si>
  <si>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</si>
  <si>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</si>
  <si>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</si>
  <si>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</si>
  <si>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</si>
  <si>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</si>
  <si>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</si>
  <si>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</si>
  <si>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</si>
  <si>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</si>
  <si>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</si>
  <si>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</si>
  <si>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</si>
  <si>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</si>
  <si>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</si>
  <si>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</si>
  <si>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</si>
  <si>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</si>
  <si>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</si>
  <si>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</si>
  <si>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</si>
  <si>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</si>
  <si>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</si>
  <si>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</si>
  <si>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</si>
  <si>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</si>
  <si>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</si>
  <si>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</si>
  <si>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</si>
  <si>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</si>
  <si>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</si>
  <si>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</si>
  <si>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</si>
  <si>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</si>
  <si>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</si>
  <si>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</si>
  <si>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</si>
  <si>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</si>
  <si>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</si>
  <si>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</si>
  <si>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</si>
  <si>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</si>
  <si>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</si>
  <si>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</si>
  <si>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</si>
  <si>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</si>
  <si>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</si>
  <si>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</si>
  <si>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</si>
  <si>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</si>
  <si>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</si>
  <si>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</si>
  <si>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</si>
  <si>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</si>
  <si>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</si>
  <si>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</si>
  <si>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</si>
  <si>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</si>
  <si>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</si>
  <si>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</si>
  <si>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</si>
  <si>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</si>
  <si>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</si>
  <si>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</si>
  <si>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</si>
  <si>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</si>
  <si>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</si>
  <si>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</si>
  <si>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</si>
  <si>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</si>
  <si>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</si>
  <si>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</si>
  <si>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</si>
  <si>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</si>
  <si>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</si>
  <si>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</si>
  <si>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</si>
  <si>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</si>
  <si>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</si>
  <si>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</si>
  <si>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</si>
  <si>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</si>
  <si>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</si>
  <si>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</si>
  <si>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</si>
  <si>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</si>
  <si>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</si>
  <si>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</si>
  <si>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</si>
  <si>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</si>
  <si>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</si>
  <si>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</si>
  <si>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</si>
  <si>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</si>
  <si>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</si>
  <si>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</si>
  <si>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</si>
  <si>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</si>
  <si>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</si>
  <si>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</si>
  <si>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</si>
  <si>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</si>
  <si>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</si>
  <si>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</si>
  <si>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</si>
  <si>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</si>
  <si>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</si>
  <si>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</si>
  <si>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</si>
  <si>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</si>
  <si>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</si>
  <si>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</si>
  <si>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</si>
  <si>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</si>
  <si>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</si>
  <si>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</si>
  <si>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</si>
  <si>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</si>
  <si>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</si>
  <si>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</si>
  <si>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</si>
  <si>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</si>
  <si>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</si>
  <si>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</si>
  <si>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</si>
  <si>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</si>
  <si>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</si>
  <si>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</si>
  <si>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</si>
  <si>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</si>
  <si>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</si>
  <si>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</si>
  <si>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</si>
  <si>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</si>
  <si>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</si>
  <si>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</si>
  <si>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</si>
  <si>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</si>
  <si>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</si>
  <si>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</si>
  <si>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</si>
  <si>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</si>
  <si>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</si>
  <si>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</si>
  <si>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</si>
  <si>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</si>
  <si>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</si>
  <si>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</si>
  <si>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</si>
  <si>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</si>
  <si>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</si>
  <si>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</si>
  <si>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</si>
  <si>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</si>
  <si>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</si>
  <si>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</si>
  <si>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</si>
  <si>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</si>
  <si>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</si>
  <si>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</si>
  <si>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</si>
  <si>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</si>
  <si>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</si>
  <si>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</si>
  <si>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</si>
  <si>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</si>
  <si>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</si>
  <si>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</si>
  <si>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</si>
  <si>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</si>
  <si>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</si>
  <si>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</si>
  <si>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</si>
  <si>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</si>
  <si>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</si>
  <si>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</si>
  <si>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</si>
  <si>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</si>
  <si>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</si>
  <si>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</si>
  <si>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</si>
  <si>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</si>
  <si>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</si>
  <si>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</si>
  <si>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</si>
  <si>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</si>
  <si>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</si>
  <si>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</si>
  <si>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</si>
  <si>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</si>
  <si>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</si>
  <si>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</si>
  <si>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</si>
  <si>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</si>
  <si>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</si>
  <si>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</si>
  <si>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</si>
  <si>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</si>
  <si>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</si>
  <si>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</si>
  <si>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</si>
  <si>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</si>
  <si>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</si>
  <si>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</si>
  <si>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</si>
  <si>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</si>
  <si>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</si>
  <si>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</si>
  <si>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</si>
  <si>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</si>
  <si>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</si>
  <si>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</si>
  <si>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</si>
  <si>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</si>
  <si>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</si>
  <si>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</si>
  <si>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</si>
  <si>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</si>
  <si>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</si>
  <si>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</si>
  <si>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</si>
  <si>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</si>
  <si>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</si>
  <si>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</si>
  <si>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</si>
  <si>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</si>
  <si>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</si>
  <si>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</si>
  <si>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</si>
  <si>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</si>
  <si>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</si>
  <si>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</si>
  <si>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</si>
  <si>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</si>
  <si>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</si>
  <si>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</si>
  <si>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</si>
  <si>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</si>
  <si>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</si>
  <si>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</si>
  <si>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</si>
  <si>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</si>
  <si>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</si>
  <si>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</si>
  <si>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</si>
  <si>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</si>
  <si>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</si>
  <si>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</si>
  <si>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</si>
  <si>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</si>
  <si>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</si>
  <si>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</si>
  <si>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</si>
  <si>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</si>
  <si>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</si>
  <si>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</si>
  <si>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</si>
  <si>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</si>
  <si>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</si>
  <si>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</si>
  <si>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</si>
  <si>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</si>
  <si>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</si>
  <si>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</si>
  <si>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</si>
  <si>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</si>
  <si>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</si>
  <si>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</si>
  <si>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</si>
  <si>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</si>
  <si>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</si>
  <si>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</si>
  <si>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</si>
  <si>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</si>
  <si>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</si>
  <si>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</si>
  <si>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</si>
  <si>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</si>
  <si>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</si>
  <si>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</si>
  <si>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</si>
  <si>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</si>
  <si>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</si>
  <si>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</si>
  <si>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</si>
  <si>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</si>
  <si>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</si>
  <si>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</si>
  <si>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</si>
  <si>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</si>
  <si>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</si>
  <si>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</si>
  <si>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</si>
  <si>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</si>
  <si>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</si>
  <si>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</si>
  <si>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</si>
  <si>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</si>
  <si>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</si>
  <si>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</si>
  <si>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</si>
  <si>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</si>
  <si>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</si>
  <si>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</si>
  <si>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</si>
  <si>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</si>
  <si>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</si>
  <si>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</si>
  <si>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</si>
  <si>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</si>
  <si>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</si>
  <si>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</si>
  <si>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</si>
  <si>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</si>
  <si>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</si>
  <si>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</si>
  <si>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</si>
  <si>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</si>
  <si>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</si>
  <si>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</si>
  <si>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</si>
  <si>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</si>
  <si>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</si>
  <si>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</si>
  <si>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</si>
  <si>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</si>
  <si>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</si>
  <si>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</si>
  <si>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</si>
  <si>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</si>
  <si>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</si>
  <si>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</si>
  <si>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</si>
  <si>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</si>
  <si>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</si>
  <si>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</si>
  <si>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</si>
  <si>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</si>
  <si>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</si>
  <si>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</si>
  <si>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</si>
  <si>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</si>
  <si>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</si>
  <si>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</si>
  <si>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</si>
  <si>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</si>
  <si>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</si>
  <si>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</si>
  <si>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</si>
  <si>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</si>
  <si>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</si>
  <si>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</si>
  <si>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</si>
  <si>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</si>
  <si>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</si>
  <si>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</si>
  <si>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</si>
  <si>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</si>
  <si>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</si>
  <si>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</si>
  <si>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</si>
  <si>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</si>
  <si>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</si>
  <si>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</si>
  <si>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</si>
  <si>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</si>
  <si>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</si>
  <si>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</si>
  <si>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</si>
  <si>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</si>
  <si>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</si>
  <si>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</si>
  <si>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</si>
  <si>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</si>
  <si>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</si>
  <si>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</si>
  <si>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</si>
  <si>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</si>
  <si>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</si>
  <si>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</si>
  <si>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</si>
  <si>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</si>
  <si>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</si>
  <si>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</si>
  <si>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</si>
  <si>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</si>
  <si>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</si>
  <si>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</si>
  <si>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</si>
  <si>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</si>
  <si>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</si>
  <si>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</si>
  <si>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</si>
  <si>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</si>
  <si>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</si>
  <si>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</si>
  <si>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</si>
  <si>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</si>
  <si>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</si>
  <si>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</si>
  <si>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</si>
  <si>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</si>
  <si>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</si>
  <si>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</si>
  <si>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</si>
  <si>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</si>
  <si>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</si>
  <si>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</si>
  <si>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</si>
  <si>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</si>
  <si>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</si>
  <si>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</si>
  <si>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</si>
  <si>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</si>
  <si>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</si>
  <si>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</si>
  <si>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</si>
  <si>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</si>
  <si>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</si>
  <si>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</si>
  <si>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</si>
  <si>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</si>
  <si>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</si>
  <si>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</si>
  <si>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</si>
  <si>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</si>
  <si>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</si>
  <si>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</si>
  <si>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</si>
  <si>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</si>
  <si>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</si>
  <si>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</si>
  <si>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</si>
  <si>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</si>
  <si>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</si>
  <si>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</si>
  <si>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</si>
  <si>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</si>
  <si>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</si>
  <si>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</si>
  <si>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</si>
  <si>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</si>
  <si>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</si>
  <si>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</si>
  <si>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</si>
  <si>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</si>
  <si>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</si>
  <si>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</si>
  <si>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</si>
  <si>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</si>
  <si>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</si>
  <si>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</si>
  <si>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</si>
  <si>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</si>
  <si>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</si>
  <si>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</si>
  <si>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</si>
  <si>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</si>
  <si>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</si>
  <si>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</si>
  <si>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</si>
  <si>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</si>
  <si>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</si>
  <si>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</si>
  <si>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</si>
  <si>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</si>
  <si>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</si>
  <si>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</si>
  <si>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</si>
  <si>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</si>
  <si>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</si>
  <si>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</si>
  <si>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</si>
  <si>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</si>
  <si>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</si>
  <si>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</si>
  <si>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</si>
  <si>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</si>
  <si>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</si>
  <si>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</si>
  <si>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</si>
  <si>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</si>
  <si>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</si>
  <si>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</si>
  <si>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</si>
  <si>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</si>
  <si>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</si>
  <si>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</si>
  <si>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</si>
  <si>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</si>
  <si>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</si>
  <si>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</si>
  <si>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</si>
  <si>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</si>
  <si>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</si>
  <si>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</si>
  <si>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</si>
  <si>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</si>
  <si>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</si>
  <si>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</si>
  <si>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</si>
  <si>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</si>
  <si>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</si>
  <si>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</si>
  <si>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</si>
  <si>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</si>
  <si>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</si>
  <si>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</si>
  <si>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</si>
  <si>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</si>
  <si>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</si>
  <si>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</si>
  <si>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</si>
  <si>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</si>
  <si>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</si>
  <si>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</si>
  <si>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</si>
  <si>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</si>
  <si>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</si>
  <si>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</si>
  <si>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</si>
  <si>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</si>
  <si>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</si>
  <si>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</si>
  <si>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</si>
  <si>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</si>
  <si>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</si>
  <si>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</si>
  <si>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</si>
  <si>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</si>
  <si>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</si>
  <si>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</si>
  <si>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</si>
  <si>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</si>
  <si>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</si>
  <si>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</si>
  <si>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</si>
  <si>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</si>
  <si>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</si>
  <si>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</si>
  <si>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</si>
  <si>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</si>
  <si>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</si>
  <si>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</si>
  <si>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</si>
  <si>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</si>
  <si>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</si>
  <si>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</si>
  <si>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</si>
  <si>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</si>
  <si>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</si>
  <si>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</si>
  <si>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</si>
  <si>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</si>
  <si>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</si>
  <si>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</si>
  <si>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</si>
  <si>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</si>
  <si>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</si>
  <si>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</si>
  <si>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</si>
  <si>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</si>
  <si>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</si>
  <si>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</si>
  <si>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</si>
  <si>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</si>
  <si>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</si>
  <si>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</si>
  <si>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</si>
  <si>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</si>
  <si>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</si>
  <si>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</si>
  <si>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</si>
  <si>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</si>
  <si>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</si>
  <si>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</si>
  <si>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</si>
  <si>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</si>
  <si>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</si>
  <si>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</si>
  <si>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</si>
  <si>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</si>
  <si>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</si>
  <si>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</si>
  <si>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</si>
  <si>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</si>
  <si>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</si>
  <si>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</si>
  <si>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</si>
  <si>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</si>
  <si>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</si>
  <si>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</si>
  <si>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</si>
  <si>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</si>
  <si>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</si>
  <si>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</si>
  <si>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</si>
  <si>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</si>
  <si>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</si>
  <si>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</si>
  <si>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</si>
  <si>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</si>
  <si>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</si>
  <si>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</si>
  <si>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</si>
  <si>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</si>
  <si>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</si>
  <si>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</si>
  <si>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</si>
  <si>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</si>
  <si>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</si>
  <si>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</si>
  <si>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</si>
  <si>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</si>
  <si>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</si>
  <si>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</si>
  <si>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</si>
  <si>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</si>
  <si>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</si>
  <si>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</si>
  <si>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</si>
  <si>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</si>
  <si>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</si>
  <si>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</si>
  <si>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</si>
  <si>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</si>
  <si>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</si>
  <si>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</si>
  <si>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</si>
  <si>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</si>
  <si>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</si>
  <si>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</si>
  <si>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</si>
  <si>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</si>
  <si>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</si>
  <si>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</si>
  <si>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</si>
  <si>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</si>
  <si>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</si>
  <si>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</si>
  <si>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</si>
  <si>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</si>
  <si>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</si>
  <si>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</si>
  <si>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</si>
  <si>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</si>
  <si>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</si>
  <si>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</si>
  <si>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</si>
  <si>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</si>
  <si>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</si>
  <si>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</si>
  <si>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</si>
  <si>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</si>
  <si>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</si>
  <si>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</si>
  <si>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</si>
  <si>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</si>
  <si>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</si>
  <si>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</si>
  <si>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</si>
  <si>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</si>
  <si>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</si>
  <si>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</si>
  <si>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</si>
  <si>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</si>
  <si>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</si>
  <si>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</si>
  <si>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</si>
  <si>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</si>
  <si>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</si>
  <si>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</si>
  <si>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</si>
  <si>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</si>
  <si>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</si>
  <si>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</si>
  <si>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</si>
  <si>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</si>
  <si>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</si>
  <si>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</si>
  <si>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</si>
  <si>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</si>
  <si>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</si>
  <si>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</si>
  <si>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</si>
  <si>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</si>
  <si>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</si>
  <si>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</si>
  <si>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</si>
  <si>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</si>
  <si>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</si>
  <si>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</si>
  <si>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</si>
  <si>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</si>
  <si>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</si>
  <si>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</si>
  <si>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</si>
  <si>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</si>
  <si>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</si>
  <si>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</si>
  <si>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</si>
  <si>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</si>
  <si>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</si>
  <si>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</si>
  <si>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</si>
  <si>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</si>
  <si>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</si>
  <si>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</si>
  <si>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</si>
  <si>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</si>
  <si>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</si>
  <si>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</si>
  <si>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</si>
  <si>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</si>
  <si>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</si>
  <si>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</si>
  <si>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</si>
  <si>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</si>
  <si>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</si>
  <si>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</si>
  <si>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</si>
  <si>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</si>
  <si>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</si>
  <si>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</si>
  <si>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</si>
  <si>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</si>
  <si>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</si>
  <si>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</si>
  <si>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</si>
  <si>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</si>
  <si>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</si>
  <si>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</si>
  <si>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</si>
  <si>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</si>
  <si>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</si>
  <si>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</si>
  <si>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</si>
  <si>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</si>
  <si>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</si>
  <si>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</si>
  <si>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</si>
  <si>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</si>
  <si>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</si>
  <si>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</si>
  <si>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</si>
  <si>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</si>
  <si>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</si>
  <si>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</si>
  <si>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</si>
  <si>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</si>
  <si>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</si>
  <si>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</si>
  <si>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</si>
  <si>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</si>
  <si>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</si>
  <si>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</si>
  <si>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</si>
  <si>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</si>
  <si>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</si>
  <si>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</si>
  <si>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</si>
  <si>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</si>
  <si>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</si>
  <si>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</si>
  <si>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</si>
  <si>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</si>
  <si>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</si>
  <si>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</si>
  <si>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</si>
  <si>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</si>
  <si>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</si>
  <si>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</si>
  <si>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</si>
  <si>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</si>
  <si>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</si>
  <si>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</si>
  <si>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</si>
  <si>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</si>
  <si>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</si>
  <si>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</si>
  <si>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</si>
  <si>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</si>
  <si>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</si>
  <si>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</si>
  <si>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</si>
  <si>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</si>
  <si>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</si>
  <si>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</si>
  <si>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</si>
  <si>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</si>
  <si>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</si>
  <si>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</si>
  <si>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</si>
  <si>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</si>
  <si>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</si>
  <si>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</si>
  <si>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</si>
  <si>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</si>
  <si>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</si>
  <si>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</si>
  <si>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</si>
  <si>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</si>
  <si>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</si>
  <si>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</si>
  <si>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</si>
  <si>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</si>
  <si>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</si>
  <si>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</si>
  <si>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</si>
  <si>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</si>
  <si>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</si>
  <si>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</si>
  <si>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</si>
  <si>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</si>
  <si>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</si>
  <si>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</si>
  <si>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</si>
  <si>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</si>
  <si>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</si>
  <si>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</si>
  <si>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</si>
  <si>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</si>
  <si>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</si>
  <si>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</si>
  <si>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</si>
  <si>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</si>
  <si>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</si>
  <si>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</si>
  <si>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</si>
  <si>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</si>
  <si>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</si>
  <si>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</si>
  <si>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</si>
  <si>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</si>
  <si>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</si>
  <si>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</si>
  <si>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</si>
  <si>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</si>
  <si>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</si>
  <si>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</si>
  <si>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</si>
  <si>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</si>
  <si>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</si>
  <si>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</si>
  <si>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</si>
  <si>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</si>
  <si>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</si>
  <si>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</si>
  <si>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</si>
  <si>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</si>
  <si>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</si>
  <si>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</si>
  <si>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</si>
  <si>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</si>
  <si>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</si>
  <si>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</si>
  <si>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</si>
  <si>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</si>
  <si>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</si>
  <si>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</si>
  <si>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</si>
  <si>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</si>
  <si>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</si>
  <si>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</si>
  <si>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</si>
  <si>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</si>
  <si>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</si>
  <si>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</si>
  <si>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</si>
  <si>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</si>
  <si>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</si>
  <si>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</si>
  <si>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</si>
  <si>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</si>
  <si>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</si>
  <si>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</si>
  <si>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</si>
  <si>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</si>
  <si>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</si>
  <si>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</si>
  <si>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</si>
  <si>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</si>
  <si>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</si>
  <si>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</si>
  <si>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</si>
  <si>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</si>
  <si>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</si>
  <si>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</si>
  <si>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</si>
  <si>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</si>
  <si>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</si>
  <si>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</si>
  <si>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</si>
  <si>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</si>
  <si>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</si>
  <si>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</si>
  <si>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</si>
  <si>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</si>
  <si>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</si>
  <si>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</si>
  <si>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</si>
  <si>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</si>
  <si>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</si>
  <si>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</si>
  <si>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</si>
  <si>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</si>
  <si>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</si>
  <si>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</si>
  <si>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</si>
  <si>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</si>
  <si>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</si>
  <si>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</si>
  <si>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</si>
  <si>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</si>
  <si>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</si>
  <si>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</si>
  <si>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</si>
  <si>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</si>
  <si>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</si>
  <si>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</si>
  <si>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</si>
  <si>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</si>
  <si>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</si>
  <si>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</si>
  <si>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</si>
  <si>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</si>
  <si>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</si>
  <si>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</si>
  <si>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</si>
  <si>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</si>
  <si>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</si>
  <si>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</si>
  <si>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</si>
  <si>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</si>
  <si>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</si>
  <si>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</si>
  <si>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</si>
  <si>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</si>
  <si>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</si>
  <si>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</si>
  <si>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</si>
  <si>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</si>
  <si>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</si>
  <si>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</si>
  <si>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</si>
  <si>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</si>
  <si>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</si>
  <si>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</si>
  <si>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</si>
  <si>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</si>
  <si>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</si>
  <si>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</si>
  <si>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</si>
  <si>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</si>
  <si>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</si>
  <si>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</si>
  <si>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</si>
  <si>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</si>
  <si>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</si>
  <si>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</si>
  <si>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</si>
  <si>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</si>
  <si>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</si>
  <si>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</si>
  <si>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</si>
  <si>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</si>
  <si>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</si>
  <si>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</si>
  <si>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</si>
  <si>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</si>
  <si>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</si>
  <si>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</si>
  <si>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</si>
  <si>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</si>
  <si>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</si>
  <si>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</si>
  <si>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</si>
  <si>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</si>
  <si>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</si>
  <si>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</si>
  <si>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</si>
  <si>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</si>
  <si>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</si>
  <si>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</si>
  <si>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</si>
  <si>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</si>
  <si>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</si>
  <si>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</si>
  <si>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</si>
  <si>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</si>
  <si>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</si>
  <si>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</si>
  <si>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</si>
  <si>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</si>
  <si>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</si>
  <si>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</si>
  <si>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</si>
  <si>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</si>
  <si>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</si>
  <si>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</si>
  <si>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</si>
  <si>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</si>
  <si>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</si>
  <si>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</si>
  <si>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</si>
  <si>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</si>
  <si>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</si>
  <si>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</si>
  <si>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</si>
  <si>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</si>
  <si>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</si>
  <si>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</si>
  <si>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</si>
  <si>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</si>
  <si>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</si>
  <si>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</si>
  <si>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</si>
  <si>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</si>
  <si>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</si>
  <si>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</si>
  <si>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</si>
  <si>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</si>
  <si>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</si>
  <si>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</si>
  <si>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</si>
  <si>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</si>
  <si>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</si>
  <si>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</si>
  <si>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</si>
  <si>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</si>
  <si>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</si>
  <si>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</si>
  <si>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</si>
  <si>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</si>
  <si>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</si>
  <si>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</si>
  <si>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</si>
  <si>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</si>
  <si>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</si>
  <si>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</si>
  <si>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</si>
  <si>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</si>
  <si>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</si>
  <si>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</si>
  <si>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</si>
  <si>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</si>
  <si>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</si>
  <si>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</si>
  <si>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</si>
  <si>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</si>
  <si>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</si>
  <si>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</si>
  <si>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</si>
  <si>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</si>
  <si>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</si>
  <si>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</si>
  <si>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</si>
  <si>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</si>
  <si>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</si>
  <si>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</si>
  <si>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</si>
  <si>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</si>
  <si>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</si>
  <si>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</si>
  <si>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</si>
  <si>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</si>
  <si>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</si>
  <si>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</si>
  <si>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</si>
  <si>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</si>
  <si>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</si>
  <si>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</si>
  <si>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</si>
  <si>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</si>
  <si>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</si>
  <si>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</si>
  <si>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</si>
  <si>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</si>
  <si>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</si>
  <si>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</si>
  <si>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</si>
  <si>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</si>
  <si>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</si>
  <si>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</si>
  <si>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</si>
  <si>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</si>
  <si>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</si>
  <si>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</si>
  <si>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</si>
  <si>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</si>
  <si>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</si>
  <si>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</si>
  <si>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</si>
  <si>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</si>
  <si>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</si>
  <si>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</si>
  <si>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</si>
  <si>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</si>
  <si>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</si>
  <si>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</si>
  <si>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</si>
  <si>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</si>
  <si>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</si>
  <si>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</si>
  <si>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</si>
  <si>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</si>
  <si>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</si>
  <si>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</si>
  <si>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</si>
  <si>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</si>
  <si>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</si>
  <si>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</si>
  <si>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</si>
  <si>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</si>
  <si>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</si>
  <si>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</si>
  <si>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</si>
  <si>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</si>
  <si>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</si>
  <si>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</si>
  <si>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</si>
  <si>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</si>
  <si>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</si>
  <si>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</si>
  <si>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</si>
  <si>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</si>
  <si>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</si>
  <si>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</si>
  <si>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</si>
  <si>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</si>
  <si>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</si>
  <si>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</si>
  <si>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</si>
  <si>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</si>
  <si>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</si>
  <si>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</si>
  <si>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</si>
  <si>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</si>
  <si>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</si>
  <si>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</si>
  <si>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</si>
  <si>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</si>
  <si>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</si>
  <si>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</si>
  <si>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</si>
  <si>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</si>
  <si>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</si>
  <si>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</si>
  <si>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</si>
  <si>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</si>
  <si>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</si>
  <si>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</si>
  <si>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</si>
  <si>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</si>
  <si>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</si>
  <si>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</si>
  <si>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</si>
  <si>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</si>
  <si>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</si>
  <si>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</si>
  <si>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</si>
  <si>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</si>
  <si>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</si>
  <si>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</si>
  <si>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</si>
  <si>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</si>
  <si>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</si>
  <si>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</si>
  <si>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</si>
  <si>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</si>
  <si>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</si>
  <si>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</si>
  <si>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</si>
  <si>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</si>
  <si>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</si>
  <si>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</si>
  <si>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</si>
  <si>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</si>
  <si>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</si>
  <si>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</si>
  <si>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</si>
  <si>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</si>
  <si>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</si>
  <si>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</si>
  <si>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</si>
  <si>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</si>
  <si>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</si>
  <si>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</si>
  <si>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</si>
  <si>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</si>
  <si>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</si>
  <si>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</si>
  <si>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</si>
  <si>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</si>
  <si>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</si>
  <si>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</si>
  <si>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</si>
  <si>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</si>
  <si>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</si>
  <si>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</si>
  <si>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</si>
  <si>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</si>
  <si>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</si>
  <si>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</si>
  <si>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</si>
  <si>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</si>
  <si>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</si>
  <si>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</si>
  <si>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</si>
  <si>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</si>
  <si>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</si>
  <si>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</si>
  <si>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</si>
  <si>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</si>
  <si>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</si>
  <si>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</si>
  <si>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</si>
  <si>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</si>
  <si>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</si>
  <si>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</si>
  <si>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</si>
  <si>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</si>
  <si>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</si>
  <si>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</si>
  <si>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</si>
  <si>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</si>
  <si>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</si>
  <si>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</si>
  <si>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</si>
  <si>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</si>
  <si>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</si>
  <si>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</si>
  <si>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</si>
  <si>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</si>
  <si>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</si>
  <si>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</si>
  <si>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</si>
  <si>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</si>
  <si>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</si>
  <si>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</si>
  <si>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</si>
  <si>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</si>
  <si>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</si>
  <si>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</si>
  <si>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</si>
  <si>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</si>
  <si>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</si>
  <si>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</si>
  <si>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</si>
  <si>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</si>
  <si>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</si>
  <si>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</si>
  <si>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</si>
  <si>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</si>
  <si>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</si>
  <si>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</si>
  <si>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</si>
  <si>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</si>
  <si>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</si>
  <si>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</si>
  <si>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</si>
  <si>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</si>
  <si>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</si>
  <si>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</si>
  <si>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</si>
  <si>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</si>
  <si>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</si>
  <si>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</si>
  <si>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</si>
  <si>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</si>
  <si>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</si>
  <si>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</si>
  <si>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</si>
  <si>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</si>
  <si>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</si>
  <si>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</si>
  <si>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</si>
  <si>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</si>
  <si>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</si>
  <si>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</si>
  <si>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</si>
  <si>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</si>
  <si>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</si>
  <si>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</si>
  <si>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</si>
  <si>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</si>
  <si>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</si>
  <si>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</si>
  <si>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</si>
  <si>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</si>
  <si>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</si>
  <si>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</si>
  <si>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</si>
  <si>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</si>
  <si>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</si>
  <si>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</si>
  <si>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</si>
  <si>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</si>
  <si>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</si>
  <si>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</si>
  <si>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</si>
  <si>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</si>
  <si>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</si>
  <si>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</si>
  <si>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</si>
  <si>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</si>
  <si>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</si>
  <si>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</si>
  <si>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</si>
  <si>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</si>
  <si>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</si>
  <si>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</si>
  <si>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</si>
  <si>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</si>
  <si>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</si>
  <si>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</si>
  <si>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</si>
  <si>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</si>
  <si>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</si>
  <si>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</si>
  <si>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</si>
  <si>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</si>
  <si>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</si>
  <si>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</si>
  <si>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</si>
  <si>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</si>
  <si>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</si>
  <si>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</si>
  <si>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</si>
  <si>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</si>
  <si>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</si>
  <si>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</si>
  <si>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</si>
  <si>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</si>
  <si>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</si>
  <si>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</si>
  <si>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</si>
  <si>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</si>
  <si>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</si>
  <si>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</si>
  <si>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</si>
  <si>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</si>
  <si>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</si>
  <si>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</si>
  <si>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</si>
  <si>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</si>
  <si>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</si>
  <si>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</si>
  <si>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</si>
  <si>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</si>
  <si>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</si>
  <si>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</si>
  <si>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</si>
  <si>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</si>
  <si>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</si>
  <si>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</si>
  <si>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</si>
  <si>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</si>
  <si>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</si>
  <si>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</si>
  <si>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</si>
  <si>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</si>
  <si>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</si>
  <si>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</si>
  <si>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</si>
  <si>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</si>
  <si>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</si>
  <si>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</si>
  <si>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</si>
  <si>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</si>
  <si>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</si>
  <si>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</si>
  <si>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</si>
  <si>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</si>
  <si>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</si>
  <si>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</si>
  <si>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</si>
  <si>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</si>
  <si>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</si>
  <si>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</si>
  <si>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</si>
  <si>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</si>
  <si>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</si>
  <si>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</si>
  <si>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</si>
  <si>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</si>
  <si>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</si>
  <si>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</si>
  <si>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</si>
  <si>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</si>
  <si>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</si>
  <si>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</si>
  <si>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</si>
  <si>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</si>
  <si>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</si>
  <si>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</si>
  <si>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</si>
  <si>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</si>
  <si>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</si>
  <si>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</si>
  <si>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</si>
  <si>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</si>
  <si>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</si>
  <si>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</si>
  <si>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</si>
  <si>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</si>
  <si>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</si>
  <si>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</si>
  <si>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</si>
  <si>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</si>
  <si>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</si>
  <si>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</si>
  <si>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</si>
  <si>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</si>
  <si>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</si>
  <si>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</si>
  <si>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</si>
  <si>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</si>
  <si>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</si>
  <si>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</si>
  <si>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</si>
  <si>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</si>
  <si>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</si>
  <si>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</si>
  <si>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</si>
  <si>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</si>
  <si>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</si>
  <si>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</si>
  <si>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</si>
  <si>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</si>
  <si>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</si>
  <si>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</si>
  <si>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</si>
  <si>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</si>
  <si>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</si>
  <si>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</si>
  <si>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</si>
  <si>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</si>
  <si>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</si>
  <si>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</si>
  <si>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</si>
  <si>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</si>
  <si>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</si>
  <si>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</si>
  <si>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</si>
  <si>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</si>
  <si>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</si>
  <si>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</si>
  <si>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</si>
  <si>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</si>
  <si>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</si>
  <si>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</si>
  <si>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</si>
  <si>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</si>
  <si>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</si>
  <si>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</si>
  <si>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</si>
  <si>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</si>
  <si>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</si>
  <si>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</si>
  <si>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</si>
  <si>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</si>
  <si>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</si>
  <si>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</si>
  <si>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</si>
  <si>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</si>
  <si>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</si>
  <si>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</si>
  <si>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</si>
  <si>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</si>
  <si>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</si>
  <si>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</si>
  <si>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</si>
  <si>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</si>
  <si>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</si>
  <si>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</si>
  <si>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</si>
  <si>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</si>
  <si>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</si>
  <si>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</si>
  <si>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</si>
  <si>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</si>
  <si>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</si>
  <si>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</si>
  <si>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</si>
  <si>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</si>
  <si>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</si>
  <si>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</si>
  <si>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</si>
  <si>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</si>
  <si>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</si>
  <si>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</si>
  <si>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</si>
  <si>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</si>
  <si>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</si>
  <si>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</si>
  <si>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</si>
  <si>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</si>
  <si>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</si>
  <si>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</si>
  <si>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</si>
  <si>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</si>
  <si>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</si>
  <si>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</si>
  <si>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</si>
  <si>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</si>
  <si>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</si>
  <si>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</si>
  <si>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</si>
  <si>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</si>
  <si>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</si>
  <si>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</si>
  <si>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</si>
  <si>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</si>
  <si>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</si>
  <si>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</si>
  <si>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</si>
  <si>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</si>
  <si>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</si>
  <si>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</si>
  <si>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</si>
  <si>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</si>
  <si>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</si>
  <si>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</si>
  <si>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</si>
  <si>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</si>
  <si>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</si>
  <si>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</si>
  <si>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</si>
  <si>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</si>
  <si>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</si>
  <si>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</si>
  <si>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</si>
  <si>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</si>
  <si>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</si>
  <si>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</si>
  <si>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</si>
  <si>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</si>
  <si>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</si>
  <si>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</si>
  <si>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</si>
  <si>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</si>
  <si>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</si>
  <si>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</si>
  <si>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</si>
  <si>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</si>
  <si>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</si>
  <si>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</si>
  <si>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</si>
  <si>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</si>
  <si>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</si>
  <si>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</si>
  <si>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</si>
  <si>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</si>
  <si>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</si>
  <si>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</si>
  <si>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</si>
  <si>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</si>
  <si>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</si>
  <si>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</si>
  <si>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</si>
  <si>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</si>
  <si>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</si>
  <si>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</si>
  <si>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</si>
  <si>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</si>
  <si>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</si>
  <si>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</si>
  <si>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</si>
  <si>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</si>
  <si>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</si>
  <si>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</si>
  <si>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</si>
  <si>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</si>
  <si>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</si>
  <si>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</si>
  <si>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</si>
  <si>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</si>
  <si>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</si>
  <si>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</si>
  <si>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</si>
  <si>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</si>
  <si>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</si>
  <si>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</si>
  <si>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</si>
  <si>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</si>
  <si>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</si>
  <si>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</si>
  <si>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</si>
  <si>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</si>
  <si>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</si>
  <si>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</si>
  <si>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</si>
  <si>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</si>
  <si>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</si>
  <si>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</si>
  <si>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</si>
  <si>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</si>
  <si>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</si>
  <si>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</si>
  <si>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</si>
  <si>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</si>
  <si>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</si>
  <si>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</si>
  <si>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</si>
  <si>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</si>
  <si>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</si>
  <si>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</si>
  <si>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</si>
  <si>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</si>
  <si>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</si>
  <si>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</si>
  <si>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</si>
  <si>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</si>
  <si>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</si>
  <si>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</si>
  <si>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</si>
  <si>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</si>
  <si>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</si>
  <si>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</si>
  <si>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</si>
  <si>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</si>
  <si>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</si>
  <si>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</si>
  <si>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</si>
  <si>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</si>
  <si>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</si>
  <si>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</si>
  <si>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</si>
  <si>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</si>
  <si>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</si>
  <si>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</si>
  <si>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</si>
  <si>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</si>
  <si>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</si>
  <si>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</si>
  <si>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</si>
  <si>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</si>
  <si>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</si>
  <si>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</si>
  <si>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</si>
  <si>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</si>
  <si>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</si>
  <si>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</si>
  <si>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</si>
  <si>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</si>
  <si>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</si>
  <si>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</si>
  <si>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</si>
  <si>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</si>
  <si>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</si>
  <si>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</si>
  <si>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</si>
  <si>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</si>
  <si>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</si>
  <si>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</si>
  <si>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</si>
  <si>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</si>
  <si>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</si>
  <si>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</si>
  <si>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</si>
  <si>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</si>
  <si>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</si>
  <si>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</si>
  <si>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</si>
  <si>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</si>
  <si>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</si>
  <si>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</si>
  <si>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</si>
  <si>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</si>
  <si>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</si>
  <si>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</si>
  <si>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</si>
  <si>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</si>
  <si>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</si>
  <si>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</si>
  <si>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</si>
  <si>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</si>
  <si>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</si>
  <si>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</si>
  <si>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</si>
  <si>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</si>
  <si>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</si>
  <si>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</si>
  <si>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</si>
  <si>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</si>
  <si>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</si>
  <si>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</si>
  <si>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</si>
  <si>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</si>
  <si>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</si>
  <si>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</si>
  <si>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</si>
  <si>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</si>
  <si>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</si>
  <si>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</si>
  <si>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</si>
  <si>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</si>
  <si>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</si>
  <si>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</si>
  <si>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</si>
  <si>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</si>
  <si>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</si>
  <si>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</si>
  <si>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</si>
  <si>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</si>
  <si>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</si>
  <si>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</si>
  <si>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</si>
  <si>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</si>
  <si>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</si>
  <si>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</si>
  <si>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</si>
  <si>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</si>
  <si>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</si>
  <si>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</si>
  <si>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</si>
  <si>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</si>
  <si>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</si>
  <si>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</si>
  <si>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</si>
  <si>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</si>
  <si>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</si>
  <si>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</si>
  <si>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</si>
  <si>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</si>
  <si>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</si>
  <si>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</si>
  <si>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</si>
  <si>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</si>
  <si>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</si>
  <si>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</si>
  <si>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</si>
  <si>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</si>
  <si>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</si>
  <si>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</si>
  <si>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</si>
  <si>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</si>
  <si>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</si>
  <si>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</si>
  <si>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</si>
  <si>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</si>
  <si>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</si>
  <si>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</si>
  <si>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</si>
  <si>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</si>
  <si>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</si>
  <si>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</si>
  <si>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</si>
  <si>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</si>
  <si>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</si>
  <si>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</si>
  <si>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</si>
  <si>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</si>
  <si>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</si>
  <si>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</si>
  <si>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</si>
  <si>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</si>
  <si>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</si>
  <si>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</si>
  <si>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</si>
  <si>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</si>
  <si>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</si>
  <si>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</si>
  <si>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</si>
  <si>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</si>
  <si>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</si>
  <si>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</si>
  <si>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</si>
  <si>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</si>
  <si>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</si>
  <si>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</si>
  <si>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</si>
  <si>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</si>
  <si>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</si>
  <si>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</si>
  <si>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</si>
  <si>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</si>
  <si>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</si>
  <si>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</si>
  <si>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</si>
  <si>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</si>
  <si>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</si>
  <si>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</si>
  <si>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</si>
  <si>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</si>
  <si>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</si>
  <si>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</si>
  <si>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</si>
  <si>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</si>
  <si>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</si>
  <si>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</si>
  <si>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</si>
  <si>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</si>
  <si>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</si>
  <si>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</si>
  <si>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</si>
  <si>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</si>
  <si>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</si>
  <si>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</si>
  <si>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</si>
  <si>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</si>
  <si>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</si>
  <si>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</si>
  <si>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</si>
  <si>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</si>
  <si>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</si>
  <si>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</si>
  <si>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</si>
  <si>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</si>
  <si>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</si>
  <si>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</si>
  <si>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</si>
  <si>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</si>
  <si>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</si>
  <si>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</si>
  <si>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</si>
  <si>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</si>
  <si>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</si>
  <si>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</si>
  <si>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</si>
  <si>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</si>
  <si>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</si>
  <si>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</si>
  <si>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</si>
  <si>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</si>
  <si>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</si>
  <si>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</si>
  <si>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</si>
  <si>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</si>
  <si>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</si>
  <si>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</si>
  <si>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</si>
  <si>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</si>
  <si>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</si>
  <si>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</si>
  <si>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</si>
  <si>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</si>
  <si>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</si>
  <si>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</si>
  <si>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</si>
  <si>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</si>
  <si>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</si>
  <si>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</si>
  <si>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</si>
  <si>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</si>
  <si>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</si>
  <si>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</si>
  <si>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</si>
  <si>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</si>
  <si>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</si>
  <si>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</si>
  <si>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</si>
  <si>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</si>
  <si>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</si>
  <si>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</si>
  <si>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</si>
  <si>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</si>
  <si>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</si>
  <si>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</si>
  <si>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</si>
  <si>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</si>
  <si>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</si>
  <si>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</si>
  <si>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</si>
  <si>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</si>
  <si>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</si>
  <si>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</si>
  <si>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</si>
  <si>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</si>
  <si>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</si>
  <si>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</si>
  <si>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</si>
  <si>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</si>
  <si>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</si>
  <si>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</si>
  <si>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</si>
  <si>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</si>
  <si>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</si>
  <si>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</si>
  <si>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</si>
  <si>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</si>
  <si>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</si>
  <si>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</si>
  <si>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</si>
  <si>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</si>
  <si>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</si>
  <si>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</si>
  <si>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</si>
  <si>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</si>
  <si>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</si>
  <si>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</si>
  <si>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</si>
  <si>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</si>
  <si>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</si>
  <si>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</si>
  <si>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</si>
  <si>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</si>
  <si>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</si>
  <si>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</si>
  <si>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</si>
  <si>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</si>
  <si>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</si>
  <si>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</si>
  <si>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</si>
  <si>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</si>
  <si>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</si>
  <si>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</si>
  <si>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</si>
  <si>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</si>
  <si>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</si>
  <si>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</si>
  <si>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</si>
  <si>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</si>
  <si>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</si>
  <si>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</si>
  <si>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</si>
  <si>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</si>
  <si>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</si>
  <si>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</si>
  <si>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</si>
  <si>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</si>
  <si>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</si>
  <si>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</si>
  <si>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</si>
  <si>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</si>
  <si>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</si>
  <si>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</si>
  <si>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</si>
  <si>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</si>
  <si>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</si>
  <si>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</si>
  <si>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</si>
  <si>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</si>
  <si>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</si>
  <si>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</si>
  <si>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</si>
  <si>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</si>
  <si>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</si>
  <si>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</si>
  <si>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</si>
  <si>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</si>
  <si>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</si>
  <si>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</si>
  <si>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</si>
  <si>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</si>
  <si>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</si>
  <si>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</si>
  <si>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</si>
  <si>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</si>
  <si>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</si>
  <si>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</si>
  <si>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</si>
  <si>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</si>
  <si>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</si>
  <si>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</si>
  <si>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</si>
  <si>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</si>
  <si>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</si>
  <si>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</si>
  <si>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</si>
  <si>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</si>
  <si>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</si>
  <si>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</si>
  <si>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</si>
  <si>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</si>
  <si>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</si>
  <si>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</si>
  <si>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</si>
  <si>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</si>
  <si>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</si>
  <si>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</si>
  <si>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</si>
  <si>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</si>
  <si>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</si>
  <si>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</si>
  <si>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</si>
  <si>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</si>
  <si>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</si>
  <si>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</si>
  <si>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</si>
  <si>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</si>
  <si>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</si>
  <si>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</si>
  <si>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</si>
  <si>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</si>
  <si>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</si>
  <si>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</si>
  <si>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</si>
  <si>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</si>
  <si>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</si>
  <si>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</si>
  <si>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</si>
  <si>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</si>
  <si>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</si>
  <si>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</si>
  <si>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</si>
  <si>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</si>
  <si>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</si>
  <si>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</si>
  <si>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</si>
  <si>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</si>
  <si>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</si>
  <si>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</si>
  <si>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</si>
  <si>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</si>
  <si>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</si>
  <si>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</si>
  <si>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</si>
  <si>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</si>
  <si>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</si>
  <si>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</si>
  <si>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</si>
  <si>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</si>
  <si>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</si>
  <si>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</si>
  <si>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</si>
  <si>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</si>
  <si>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</si>
  <si>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</si>
  <si>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</si>
  <si>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</si>
  <si>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</si>
  <si>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</si>
  <si>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</si>
  <si>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</si>
  <si>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</si>
  <si>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</si>
  <si>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</si>
  <si>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</si>
  <si>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</si>
  <si>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</si>
  <si>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</si>
  <si>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</si>
  <si>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</si>
  <si>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</si>
  <si>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</si>
  <si>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</si>
  <si>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</si>
  <si>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</si>
  <si>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</si>
  <si>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</si>
  <si>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</si>
  <si>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</si>
  <si>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</si>
  <si>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</si>
  <si>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</si>
  <si>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</si>
  <si>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</si>
  <si>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</si>
  <si>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</si>
  <si>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</si>
  <si>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</si>
  <si>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</si>
  <si>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</si>
  <si>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</si>
  <si>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</si>
  <si>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</si>
  <si>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</si>
  <si>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</si>
  <si>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</si>
  <si>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</si>
  <si>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</si>
  <si>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</si>
  <si>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</si>
  <si>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</si>
  <si>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</si>
  <si>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</si>
  <si>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</si>
  <si>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</si>
  <si>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</si>
  <si>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</si>
  <si>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</si>
  <si>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</si>
  <si>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</si>
  <si>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</si>
  <si>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</si>
  <si>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</si>
  <si>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</si>
  <si>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</si>
  <si>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</si>
  <si>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</si>
  <si>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</si>
  <si>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</si>
  <si>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</si>
  <si>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</si>
  <si>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</si>
  <si>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</si>
  <si>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</si>
  <si>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</si>
  <si>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</si>
  <si>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</si>
  <si>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</si>
  <si>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</si>
  <si>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</si>
  <si>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</si>
  <si>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</si>
  <si>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</si>
  <si>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</si>
  <si>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</si>
  <si>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</si>
  <si>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</si>
  <si>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</si>
  <si>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</si>
  <si>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</si>
  <si>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</si>
  <si>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</si>
  <si>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</si>
  <si>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</si>
  <si>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</si>
  <si>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</si>
  <si>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</si>
  <si>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</si>
  <si>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</si>
  <si>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</si>
  <si>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</si>
  <si>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</si>
  <si>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</si>
  <si>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</si>
  <si>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</si>
  <si>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</si>
  <si>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</si>
  <si>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</si>
  <si>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</si>
  <si>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</si>
  <si>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</si>
  <si>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</si>
  <si>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</si>
  <si>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</si>
  <si>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</si>
  <si>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</si>
  <si>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</si>
  <si>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</si>
  <si>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</si>
  <si>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</si>
  <si>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</si>
  <si>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</si>
  <si>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</si>
  <si>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</si>
  <si>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</si>
  <si>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</si>
  <si>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</si>
  <si>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</si>
  <si>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</si>
  <si>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</si>
  <si>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</si>
  <si>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</si>
  <si>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</si>
  <si>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</si>
  <si>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</si>
  <si>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</si>
  <si>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</si>
  <si>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</si>
  <si>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</si>
  <si>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</si>
  <si>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</si>
  <si>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</si>
  <si>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</si>
  <si>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</si>
  <si>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</si>
  <si>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</si>
  <si>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</si>
  <si>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</si>
  <si>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</si>
  <si>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</si>
  <si>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</si>
  <si>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</si>
  <si>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</si>
  <si>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</si>
  <si>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</si>
  <si>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</si>
  <si>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</si>
  <si>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</si>
  <si>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</si>
  <si>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</si>
  <si>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</si>
  <si>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</si>
  <si>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</si>
  <si>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</si>
  <si>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</si>
  <si>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</si>
  <si>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</si>
  <si>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</si>
  <si>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</si>
  <si>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</si>
  <si>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</si>
  <si>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</si>
  <si>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</si>
  <si>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</si>
  <si>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</si>
  <si>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</si>
  <si>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</si>
  <si>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</si>
  <si>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</si>
  <si>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</si>
  <si>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</si>
  <si>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</si>
  <si>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</si>
  <si>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</si>
  <si>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</si>
  <si>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</si>
  <si>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</si>
  <si>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</si>
  <si>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</si>
  <si>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</si>
  <si>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</si>
  <si>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</si>
  <si>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</si>
  <si>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</si>
  <si>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</si>
  <si>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</si>
  <si>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</si>
  <si>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</si>
  <si>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</si>
  <si>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</si>
  <si>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</si>
  <si>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</si>
  <si>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</si>
  <si>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</si>
  <si>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</si>
  <si>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</si>
  <si>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</si>
  <si>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</si>
  <si>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</si>
  <si>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</si>
  <si>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</si>
  <si>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</si>
  <si>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</si>
  <si>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</si>
  <si>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</si>
  <si>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</si>
  <si>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</si>
  <si>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</si>
  <si>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</si>
  <si>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</si>
  <si>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</si>
  <si>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</si>
  <si>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</si>
  <si>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</si>
  <si>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</si>
  <si>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</si>
  <si>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</si>
  <si>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</si>
  <si>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</si>
  <si>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</si>
  <si>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</si>
  <si>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</si>
  <si>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</si>
  <si>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</si>
  <si>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</si>
  <si>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</si>
  <si>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</si>
  <si>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</si>
  <si>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</si>
  <si>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</si>
  <si>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</si>
  <si>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</si>
  <si>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</si>
  <si>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</si>
  <si>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</si>
  <si>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</si>
  <si>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</si>
  <si>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</si>
  <si>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</si>
  <si>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</si>
  <si>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</si>
  <si>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</si>
  <si>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</si>
  <si>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</si>
  <si>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</si>
  <si>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</si>
  <si>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</si>
  <si>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</si>
  <si>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</si>
  <si>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</si>
  <si>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</si>
  <si>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</si>
  <si>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</si>
  <si>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</si>
  <si>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</si>
  <si>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</si>
  <si>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</si>
  <si>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</si>
  <si>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</si>
  <si>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</si>
  <si>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</si>
  <si>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</si>
  <si>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</si>
  <si>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</si>
  <si>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</si>
  <si>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</si>
  <si>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</si>
  <si>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</si>
  <si>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</si>
  <si>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</si>
  <si>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</si>
  <si>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</si>
  <si>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</si>
  <si>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</si>
  <si>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</si>
  <si>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</si>
  <si>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</si>
  <si>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</si>
  <si>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</si>
  <si>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</si>
  <si>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</si>
  <si>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</si>
  <si>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</si>
  <si>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</si>
  <si>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</si>
  <si>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</si>
  <si>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</si>
  <si>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</si>
  <si>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</si>
  <si>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</si>
  <si>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</si>
  <si>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</si>
  <si>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</si>
  <si>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</si>
  <si>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</si>
  <si>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</si>
  <si>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</si>
  <si>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</si>
  <si>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</si>
  <si>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</si>
  <si>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</si>
  <si>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</si>
  <si>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</si>
  <si>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</si>
  <si>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</si>
  <si>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</si>
  <si>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</si>
  <si>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</si>
  <si>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</si>
  <si>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</si>
  <si>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</si>
  <si>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</si>
  <si>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</si>
  <si>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</si>
  <si>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</si>
  <si>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</si>
  <si>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</si>
  <si>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</si>
  <si>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</si>
  <si>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</si>
  <si>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</si>
  <si>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</si>
  <si>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</si>
  <si>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</si>
  <si>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</si>
  <si>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</si>
  <si>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</si>
  <si>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</si>
  <si>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</si>
  <si>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</si>
  <si>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</si>
  <si>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</si>
  <si>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</si>
  <si>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</si>
  <si>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</si>
  <si>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</si>
  <si>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</si>
  <si>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</si>
  <si>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</si>
  <si>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</si>
  <si>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</si>
  <si>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</si>
  <si>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</si>
  <si>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</si>
  <si>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</si>
  <si>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</si>
  <si>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</si>
  <si>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</si>
  <si>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</si>
  <si>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</si>
  <si>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</si>
  <si>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</si>
  <si>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</si>
  <si>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</si>
  <si>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</si>
  <si>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</si>
  <si>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</si>
  <si>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</si>
  <si>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</si>
  <si>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</si>
  <si>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</si>
  <si>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</si>
  <si>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</si>
  <si>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</si>
  <si>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</si>
  <si>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</si>
  <si>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</si>
  <si>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</si>
  <si>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</si>
  <si>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</si>
  <si>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</si>
  <si>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</si>
  <si>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</si>
  <si>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</si>
  <si>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</si>
  <si>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</si>
  <si>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</si>
  <si>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</si>
  <si>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</si>
  <si>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</si>
  <si>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</si>
  <si>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</si>
  <si>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</si>
  <si>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</si>
  <si>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</si>
  <si>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</si>
  <si>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</si>
  <si>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</si>
  <si>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</si>
  <si>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</si>
  <si>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</si>
  <si>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</si>
  <si>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</si>
  <si>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</si>
  <si>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</si>
  <si>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</si>
  <si>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</si>
  <si>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</si>
  <si>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</si>
  <si>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</si>
  <si>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</si>
  <si>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</si>
  <si>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</si>
  <si>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</si>
  <si>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</si>
  <si>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</si>
  <si>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</si>
  <si>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</si>
  <si>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</si>
  <si>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</si>
  <si>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</si>
  <si>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</si>
  <si>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</si>
  <si>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</si>
  <si>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</si>
  <si>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</si>
  <si>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</si>
  <si>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</si>
  <si>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</si>
  <si>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</si>
  <si>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</si>
  <si>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</si>
  <si>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</si>
  <si>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</si>
  <si>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</si>
  <si>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</si>
  <si>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</si>
  <si>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</si>
  <si>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</si>
  <si>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</si>
  <si>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</si>
  <si>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</si>
  <si>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</si>
  <si>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</si>
  <si>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</si>
  <si>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</si>
  <si>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</si>
  <si>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</si>
  <si>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</si>
  <si>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</si>
  <si>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</si>
  <si>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</si>
  <si>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</si>
  <si>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</si>
  <si>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</si>
  <si>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</si>
  <si>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</si>
  <si>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</si>
  <si>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</si>
  <si>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</si>
  <si>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</si>
  <si>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</si>
  <si>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</si>
  <si>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</si>
  <si>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</si>
  <si>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</si>
  <si>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</si>
  <si>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</si>
  <si>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</si>
  <si>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</si>
  <si>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</si>
  <si>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</si>
  <si>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</si>
  <si>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</si>
  <si>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</si>
  <si>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</si>
  <si>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</si>
  <si>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</si>
  <si>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</si>
  <si>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</si>
  <si>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</si>
  <si>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</si>
  <si>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</si>
  <si>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</si>
  <si>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</si>
  <si>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</si>
  <si>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</si>
  <si>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</si>
  <si>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</si>
  <si>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</si>
  <si>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</si>
  <si>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</si>
  <si>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</si>
  <si>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</si>
  <si>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</si>
  <si>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</si>
  <si>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</si>
  <si>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</si>
  <si>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</si>
  <si>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</si>
  <si>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</si>
  <si>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</si>
  <si>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</si>
  <si>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</si>
  <si>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</si>
  <si>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</si>
  <si>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</si>
  <si>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</si>
  <si>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</si>
  <si>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</si>
  <si>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</si>
  <si>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</si>
  <si>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</si>
  <si>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</si>
  <si>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</si>
  <si>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</si>
  <si>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</si>
  <si>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</si>
  <si>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</si>
  <si>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</si>
  <si>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</si>
  <si>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</si>
  <si>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</si>
  <si>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</si>
  <si>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</si>
  <si>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</si>
  <si>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</si>
  <si>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</si>
  <si>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</si>
  <si>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</si>
  <si>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</si>
  <si>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</si>
  <si>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</si>
  <si>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</si>
  <si>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</si>
  <si>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</si>
  <si>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</si>
  <si>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</si>
  <si>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</si>
  <si>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</si>
  <si>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</si>
  <si>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</si>
  <si>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</si>
  <si>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</si>
  <si>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</si>
  <si>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</si>
  <si>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</si>
  <si>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</si>
  <si>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</si>
  <si>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</si>
  <si>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</si>
  <si>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</si>
  <si>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</si>
  <si>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</si>
  <si>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</si>
  <si>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</si>
  <si>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</si>
  <si>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</si>
  <si>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</si>
  <si>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</si>
  <si>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</si>
  <si>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</si>
  <si>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</si>
  <si>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</si>
  <si>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</si>
  <si>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</si>
  <si>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</si>
  <si>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</si>
  <si>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</si>
  <si>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</si>
  <si>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</si>
  <si>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</si>
  <si>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</si>
  <si>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</si>
  <si>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</si>
  <si>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</si>
  <si>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</si>
  <si>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</si>
  <si>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</si>
  <si>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</si>
  <si>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</si>
  <si>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</si>
  <si>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</si>
  <si>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</si>
  <si>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</si>
  <si>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</si>
  <si>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</si>
  <si>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</si>
  <si>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</si>
  <si>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</si>
  <si>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</si>
  <si>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</si>
  <si>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</si>
  <si>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</si>
  <si>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</si>
  <si>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</si>
  <si>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</si>
  <si>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</si>
  <si>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</si>
  <si>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</si>
  <si>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</si>
  <si>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</si>
  <si>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</si>
  <si>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</si>
  <si>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</si>
  <si>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</si>
  <si>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</si>
  <si>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</si>
  <si>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</si>
  <si>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</si>
  <si>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</si>
  <si>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</si>
  <si>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</si>
  <si>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</si>
  <si>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</si>
  <si>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</si>
  <si>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</si>
  <si>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</si>
  <si>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</si>
  <si>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</si>
  <si>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</si>
  <si>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</si>
  <si>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</si>
  <si>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</si>
  <si>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</si>
  <si>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</si>
  <si>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</si>
  <si>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</si>
  <si>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</si>
  <si>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</si>
  <si>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</si>
  <si>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</si>
  <si>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</si>
  <si>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</si>
  <si>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</si>
  <si>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</si>
  <si>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</si>
  <si>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</si>
  <si>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</si>
  <si>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</si>
  <si>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</si>
  <si>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</si>
  <si>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</si>
  <si>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</si>
  <si>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</si>
  <si>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</si>
  <si>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</si>
  <si>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</si>
  <si>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</si>
  <si>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</si>
  <si>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</si>
  <si>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</si>
  <si>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</si>
  <si>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</si>
  <si>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</si>
  <si>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</si>
  <si>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</si>
  <si>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</si>
  <si>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</si>
  <si>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</si>
  <si>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</si>
  <si>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</si>
  <si>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</si>
  <si>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</si>
  <si>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</si>
  <si>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</si>
  <si>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</si>
  <si>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</si>
  <si>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</si>
  <si>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</si>
  <si>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</si>
  <si>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</si>
  <si>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</si>
  <si>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</si>
  <si>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</si>
  <si>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</si>
  <si>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</si>
  <si>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</si>
  <si>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</si>
  <si>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</si>
  <si>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</si>
  <si>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</si>
  <si>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</si>
  <si>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</si>
  <si>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</si>
  <si>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</si>
  <si>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</si>
  <si>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</si>
  <si>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</si>
  <si>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</si>
  <si>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</si>
  <si>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</si>
  <si>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</si>
  <si>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</si>
  <si>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</si>
  <si>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</si>
  <si>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</si>
  <si>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</si>
  <si>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</si>
  <si>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</si>
  <si>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</si>
  <si>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</si>
  <si>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</si>
  <si>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</si>
  <si>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</si>
  <si>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</si>
  <si>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</si>
  <si>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</si>
  <si>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</si>
  <si>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</si>
  <si>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</si>
  <si>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</si>
  <si>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</si>
  <si>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</si>
  <si>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</si>
  <si>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</si>
  <si>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</si>
  <si>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</si>
  <si>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</si>
  <si>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</si>
  <si>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</si>
  <si>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</si>
  <si>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</si>
  <si>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</si>
  <si>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</si>
  <si>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</si>
  <si>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</si>
  <si>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</si>
  <si>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</si>
  <si>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</si>
  <si>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</si>
  <si>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</si>
  <si>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</si>
  <si>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</si>
  <si>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</si>
  <si>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</si>
  <si>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</si>
  <si>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</si>
  <si>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</si>
  <si>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</si>
  <si>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</si>
  <si>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</si>
  <si>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</si>
  <si>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</si>
  <si>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</si>
  <si>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</si>
  <si>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</si>
  <si>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</si>
  <si>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</si>
  <si>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</si>
  <si>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</si>
  <si>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</si>
  <si>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</si>
  <si>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</si>
  <si>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</si>
  <si>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</si>
  <si>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</si>
  <si>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</si>
  <si>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</si>
  <si>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</si>
  <si>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</si>
  <si>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</si>
  <si>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</si>
  <si>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</si>
  <si>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</si>
  <si>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</si>
  <si>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</si>
  <si>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</si>
  <si>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</si>
  <si>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</si>
  <si>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</si>
  <si>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</si>
  <si>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</si>
  <si>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</si>
  <si>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</si>
  <si>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</si>
  <si>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</si>
  <si>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</si>
  <si>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</si>
  <si>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</si>
  <si>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</si>
  <si>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</si>
  <si>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</si>
  <si>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</si>
  <si>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</si>
  <si>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</si>
  <si>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</si>
  <si>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</si>
  <si>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</si>
  <si>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</si>
  <si>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</si>
  <si>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</si>
  <si>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</si>
  <si>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</si>
  <si>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</si>
  <si>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</si>
  <si>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</si>
  <si>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</si>
  <si>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</si>
  <si>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</si>
  <si>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</si>
  <si>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</si>
  <si>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</si>
  <si>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</si>
  <si>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</si>
  <si>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</si>
  <si>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</si>
  <si>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</si>
  <si>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</si>
  <si>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</si>
  <si>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</si>
  <si>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</si>
  <si>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</si>
  <si>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</si>
  <si>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</si>
  <si>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</si>
  <si>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</si>
  <si>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</si>
  <si>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</si>
  <si>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</si>
  <si>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</si>
  <si>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</si>
  <si>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</si>
  <si>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</si>
  <si>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</si>
  <si>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</si>
  <si>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</si>
  <si>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</si>
  <si>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</si>
  <si>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</si>
  <si>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</si>
  <si>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</si>
  <si>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</si>
  <si>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</si>
  <si>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</si>
  <si>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</si>
  <si>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</si>
  <si>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</si>
  <si>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</si>
  <si>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</si>
  <si>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</si>
  <si>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</si>
  <si>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</si>
  <si>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</si>
  <si>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</si>
  <si>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</si>
  <si>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</si>
  <si>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</si>
  <si>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</si>
  <si>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</si>
  <si>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</si>
  <si>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</si>
  <si>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</si>
  <si>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</si>
  <si>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</si>
  <si>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</si>
  <si>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</si>
  <si>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</si>
  <si>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</si>
  <si>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</si>
  <si>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</si>
  <si>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</si>
  <si>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</si>
  <si>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</si>
  <si>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</si>
  <si>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</si>
  <si>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</si>
  <si>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</si>
  <si>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</si>
  <si>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</si>
  <si>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</si>
  <si>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</si>
  <si>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</si>
  <si>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</si>
  <si>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</si>
  <si>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</si>
  <si>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</si>
  <si>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</si>
  <si>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</si>
  <si>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</si>
  <si>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</si>
  <si>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</si>
  <si>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</si>
  <si>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</si>
  <si>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</si>
  <si>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</si>
  <si>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</si>
  <si>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</si>
  <si>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</si>
  <si>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</si>
  <si>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</si>
  <si>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</si>
  <si>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</si>
  <si>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</si>
  <si>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</si>
  <si>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</si>
  <si>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</si>
  <si>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</si>
  <si>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</si>
  <si>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</si>
  <si>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</si>
  <si>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</si>
  <si>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</si>
  <si>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</si>
  <si>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</si>
  <si>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</si>
  <si>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</si>
  <si>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</si>
  <si>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</si>
  <si>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</si>
  <si>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</si>
  <si>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</si>
  <si>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</si>
  <si>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</si>
  <si>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</si>
  <si>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</si>
  <si>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</si>
  <si>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</si>
  <si>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</si>
  <si>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</si>
  <si>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</si>
  <si>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</si>
  <si>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</si>
  <si>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</si>
  <si>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</si>
  <si>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</si>
  <si>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</si>
  <si>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</si>
  <si>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</si>
  <si>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</si>
  <si>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</si>
  <si>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</si>
  <si>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</si>
  <si>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</si>
  <si>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</si>
  <si>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</si>
  <si>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</si>
  <si>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</si>
  <si>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</si>
  <si>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</si>
  <si>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</si>
  <si>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</si>
  <si>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</si>
  <si>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</si>
  <si>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</si>
  <si>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</si>
  <si>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</si>
  <si>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</si>
  <si>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</si>
  <si>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</si>
  <si>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</si>
  <si>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</si>
  <si>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</si>
  <si>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</si>
  <si>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</si>
  <si>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</si>
  <si>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</si>
  <si>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</si>
  <si>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</si>
  <si>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</si>
  <si>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</si>
  <si>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</si>
  <si>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</si>
  <si>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</si>
  <si>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</si>
  <si>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</si>
  <si>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</si>
  <si>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</si>
  <si>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</si>
  <si>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</si>
  <si>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</si>
  <si>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</si>
  <si>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</si>
  <si>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</si>
  <si>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</si>
  <si>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</si>
  <si>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</si>
  <si>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</si>
  <si>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</si>
  <si>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</si>
  <si>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</si>
  <si>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</si>
  <si>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</si>
  <si>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</si>
  <si>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</si>
  <si>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</si>
  <si>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</si>
  <si>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</si>
  <si>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</si>
  <si>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</si>
  <si>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</si>
  <si>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</si>
  <si>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</si>
  <si>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</si>
  <si>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</si>
  <si>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</si>
  <si>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</si>
  <si>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</si>
  <si>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</si>
  <si>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</si>
  <si>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</si>
  <si>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</si>
  <si>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</si>
  <si>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</si>
  <si>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</si>
  <si>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</si>
  <si>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</si>
  <si>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</si>
  <si>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</si>
  <si>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</si>
  <si>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</si>
  <si>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</si>
  <si>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</si>
  <si>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</si>
  <si>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</si>
  <si>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</si>
  <si>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</si>
  <si>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</si>
  <si>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</si>
  <si>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</si>
  <si>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</si>
  <si>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</si>
  <si>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</si>
  <si>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</si>
  <si>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</si>
  <si>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</si>
  <si>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</si>
  <si>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</si>
  <si>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</si>
  <si>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</si>
  <si>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</si>
  <si>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</si>
  <si>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</si>
  <si>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</si>
  <si>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</si>
  <si>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</si>
  <si>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</si>
  <si>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</si>
  <si>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</si>
  <si>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</si>
  <si>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</si>
  <si>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</si>
  <si>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</si>
  <si>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</si>
  <si>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</si>
  <si>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</si>
  <si>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</si>
  <si>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</si>
  <si>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</si>
  <si>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</si>
  <si>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</si>
  <si>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</si>
  <si>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</si>
  <si>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</si>
  <si>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</si>
  <si>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</si>
  <si>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</si>
  <si>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</si>
  <si>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</si>
  <si>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</si>
  <si>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</si>
  <si>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</si>
  <si>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</si>
  <si>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</si>
  <si>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</si>
  <si>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</si>
  <si>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</si>
  <si>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</si>
  <si>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</si>
  <si>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</si>
  <si>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</si>
  <si>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</si>
  <si>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</si>
  <si>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</si>
  <si>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</si>
  <si>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</si>
  <si>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</si>
  <si>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</si>
  <si>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</si>
  <si>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</si>
  <si>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</si>
  <si>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</si>
  <si>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</si>
  <si>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</si>
  <si>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</si>
  <si>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</si>
  <si>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</si>
  <si>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</si>
  <si>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</si>
  <si>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</si>
  <si>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</si>
  <si>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</si>
  <si>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</si>
  <si>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</si>
  <si>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</si>
  <si>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</si>
  <si>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</si>
  <si>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</si>
  <si>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</si>
  <si>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</si>
  <si>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</si>
  <si>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</si>
  <si>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</si>
  <si>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</si>
  <si>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</si>
  <si>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</si>
  <si>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</si>
  <si>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</si>
  <si>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</si>
  <si>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</si>
  <si>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</si>
  <si>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</si>
  <si>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</si>
  <si>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</si>
  <si>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</si>
  <si>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</si>
  <si>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</si>
  <si>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</si>
  <si>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</si>
  <si>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</si>
  <si>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</si>
  <si>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</si>
  <si>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</si>
  <si>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</si>
  <si>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</si>
  <si>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</si>
  <si>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</si>
  <si>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</si>
  <si>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</si>
  <si>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</si>
  <si>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</si>
  <si>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</si>
  <si>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</si>
  <si>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</si>
  <si>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</si>
  <si>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</si>
  <si>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</si>
  <si>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</si>
  <si>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</si>
  <si>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</si>
  <si>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</si>
  <si>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</si>
  <si>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</si>
  <si>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</si>
  <si>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</si>
  <si>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</si>
  <si>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</si>
  <si>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</si>
  <si>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</si>
  <si>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</si>
  <si>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</si>
  <si>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</si>
  <si>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</si>
  <si>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</si>
  <si>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</si>
  <si>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</si>
  <si>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</si>
  <si>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</si>
  <si>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</si>
  <si>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</si>
  <si>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</si>
  <si>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</si>
  <si>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</si>
  <si>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</si>
  <si>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</si>
  <si>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</si>
  <si>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</si>
  <si>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</si>
  <si>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</si>
  <si>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</si>
  <si>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</si>
  <si>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</si>
  <si>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</si>
  <si>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</si>
  <si>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</si>
  <si>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</si>
  <si>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</si>
  <si>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</si>
  <si>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</si>
  <si>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</si>
  <si>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</si>
  <si>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</si>
  <si>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</si>
  <si>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</si>
  <si>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</si>
  <si>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</si>
  <si>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</si>
  <si>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</si>
  <si>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</si>
  <si>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</si>
  <si>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</si>
  <si>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</si>
  <si>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</si>
  <si>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</si>
  <si>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</si>
  <si>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</si>
  <si>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</si>
  <si>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</si>
  <si>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</si>
  <si>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</si>
  <si>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</si>
  <si>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</si>
  <si>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</si>
  <si>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</si>
  <si>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</si>
  <si>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</si>
  <si>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</si>
  <si>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</si>
  <si>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</si>
  <si>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</si>
  <si>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</si>
  <si>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</si>
  <si>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</si>
  <si>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</si>
  <si>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</si>
  <si>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</si>
  <si>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</si>
  <si>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</si>
  <si>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</si>
  <si>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</si>
  <si>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</si>
  <si>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</si>
  <si>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</si>
  <si>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</si>
  <si>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</si>
  <si>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</si>
  <si>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</si>
  <si>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</si>
  <si>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</si>
  <si>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</si>
  <si>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</si>
  <si>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</si>
  <si>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</si>
  <si>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</si>
  <si>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</si>
  <si>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</si>
  <si>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</si>
  <si>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</si>
  <si>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</si>
  <si>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</si>
  <si>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</si>
  <si>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</si>
  <si>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</si>
  <si>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</si>
  <si>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</si>
  <si>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</si>
  <si>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</si>
  <si>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</si>
  <si>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</si>
  <si>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</si>
  <si>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</si>
  <si>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</si>
  <si>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</si>
  <si>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</si>
  <si>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</si>
  <si>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</si>
  <si>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</si>
  <si>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</si>
  <si>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</si>
  <si>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</si>
  <si>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</si>
  <si>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</si>
  <si>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</si>
  <si>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</si>
  <si>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</si>
  <si>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</si>
  <si>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</si>
  <si>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</si>
  <si>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</si>
  <si>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</si>
  <si>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</si>
  <si>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</si>
  <si>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</si>
  <si>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</si>
  <si>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</si>
  <si>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</si>
  <si>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</si>
  <si>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</si>
  <si>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</si>
  <si>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</si>
  <si>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</si>
  <si>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</si>
  <si>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</si>
  <si>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</si>
  <si>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</si>
  <si>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</si>
  <si>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</si>
  <si>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</si>
  <si>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</si>
  <si>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</si>
  <si>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</si>
  <si>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</si>
  <si>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</si>
  <si>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</si>
  <si>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</si>
  <si>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</si>
  <si>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</si>
  <si>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</si>
  <si>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</si>
  <si>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</si>
  <si>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</si>
  <si>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</si>
  <si>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</si>
  <si>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</si>
  <si>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</si>
  <si>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</si>
  <si>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</si>
  <si>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</si>
  <si>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</si>
  <si>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</si>
  <si>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</si>
  <si>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</si>
  <si>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</si>
  <si>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</si>
  <si>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</si>
  <si>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</si>
  <si>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</si>
  <si>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</si>
  <si>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</si>
  <si>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</si>
  <si>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</si>
  <si>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</si>
  <si>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</si>
  <si>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</si>
  <si>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</si>
  <si>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</si>
  <si>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</si>
  <si>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</si>
  <si>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</si>
  <si>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</si>
  <si>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</si>
  <si>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</si>
  <si>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</si>
  <si>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</si>
  <si>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</si>
  <si>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</si>
  <si>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</si>
  <si>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</si>
  <si>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</si>
  <si>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</si>
  <si>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</si>
  <si>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</si>
  <si>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</si>
  <si>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</si>
  <si>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</si>
  <si>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</si>
  <si>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</si>
  <si>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</si>
  <si>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</si>
  <si>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</si>
  <si>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</si>
  <si>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</si>
  <si>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</si>
  <si>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</si>
  <si>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</si>
  <si>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</si>
  <si>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</si>
  <si>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</si>
  <si>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</si>
  <si>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</si>
  <si>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</si>
  <si>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</si>
  <si>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</si>
  <si>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</si>
  <si>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</si>
  <si>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</si>
  <si>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</si>
  <si>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</si>
  <si>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</si>
  <si>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</si>
  <si>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</si>
  <si>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</si>
  <si>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</si>
  <si>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</si>
  <si>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</si>
  <si>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</si>
  <si>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</si>
  <si>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</si>
  <si>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</si>
  <si>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</si>
  <si>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</si>
  <si>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</si>
  <si>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</si>
  <si>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</si>
  <si>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</si>
  <si>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</si>
  <si>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</si>
  <si>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</si>
  <si>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</si>
  <si>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</si>
  <si>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</si>
  <si>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</si>
  <si>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</si>
  <si>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</si>
  <si>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</si>
  <si>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</si>
  <si>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</si>
  <si>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</si>
  <si>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</si>
  <si>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</si>
  <si>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</si>
  <si>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</si>
  <si>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</si>
  <si>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</si>
  <si>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</si>
  <si>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</si>
  <si>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</si>
  <si>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</si>
  <si>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</si>
  <si>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</si>
  <si>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</si>
  <si>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</si>
  <si>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</si>
  <si>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</si>
  <si>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</si>
  <si>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</si>
  <si>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</si>
  <si>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</si>
  <si>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</si>
  <si>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</si>
  <si>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</si>
  <si>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</si>
  <si>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</si>
  <si>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</si>
  <si>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</si>
  <si>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</si>
  <si>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</si>
  <si>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</si>
  <si>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</si>
  <si>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</si>
  <si>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</si>
  <si>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</si>
  <si>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</si>
  <si>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</si>
  <si>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</si>
  <si>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</si>
  <si>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</si>
  <si>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</si>
  <si>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</si>
  <si>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</si>
  <si>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</si>
  <si>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</si>
  <si>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</si>
  <si>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</si>
  <si>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</si>
  <si>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</si>
  <si>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</si>
  <si>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</si>
  <si>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</si>
  <si>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</si>
  <si>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</si>
  <si>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</si>
  <si>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</si>
  <si>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</si>
  <si>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</si>
  <si>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</si>
  <si>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</si>
  <si>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</si>
  <si>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</si>
  <si>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</si>
  <si>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</si>
  <si>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</si>
  <si>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</si>
  <si>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</si>
  <si>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</si>
  <si>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</si>
  <si>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</si>
  <si>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</si>
  <si>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</si>
  <si>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</si>
  <si>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</si>
  <si>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</si>
  <si>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</si>
  <si>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</si>
  <si>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</si>
  <si>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</si>
  <si>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</si>
  <si>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</si>
  <si>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</si>
  <si>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</si>
  <si>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</si>
  <si>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</si>
  <si>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</si>
  <si>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</si>
  <si>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</si>
  <si>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</si>
  <si>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</si>
  <si>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</si>
  <si>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</si>
  <si>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</si>
  <si>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</si>
  <si>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</si>
  <si>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</si>
  <si>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</si>
  <si>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</si>
  <si>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</si>
  <si>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</si>
  <si>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</si>
  <si>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</si>
  <si>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</si>
  <si>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</si>
  <si>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</si>
  <si>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</si>
  <si>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</si>
  <si>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</si>
  <si>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</si>
  <si>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</si>
  <si>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</si>
  <si>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</si>
  <si>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</si>
  <si>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</si>
  <si>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</si>
  <si>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</si>
  <si>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</si>
  <si>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</si>
  <si>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</si>
  <si>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</si>
  <si>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</si>
  <si>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</si>
  <si>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</si>
  <si>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</si>
  <si>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</si>
  <si>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</si>
  <si>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</si>
  <si>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</si>
  <si>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</si>
  <si>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</si>
  <si>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</si>
  <si>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</si>
  <si>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</si>
  <si>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</si>
  <si>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</si>
  <si>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</si>
  <si>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</si>
  <si>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</si>
  <si>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</si>
  <si>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</si>
  <si>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</si>
  <si>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</si>
  <si>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</si>
  <si>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</si>
  <si>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</si>
  <si>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</si>
  <si>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</si>
  <si>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</si>
  <si>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</si>
  <si>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</si>
  <si>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</si>
  <si>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</si>
  <si>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</si>
  <si>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</si>
  <si>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</si>
  <si>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</si>
  <si>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</si>
  <si>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</si>
  <si>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</si>
  <si>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</si>
  <si>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</si>
  <si>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</si>
  <si>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</si>
  <si>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</si>
  <si>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</si>
  <si>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</si>
  <si>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</si>
  <si>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</si>
  <si>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</si>
  <si>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</si>
  <si>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</si>
  <si>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</si>
  <si>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</si>
  <si>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</si>
  <si>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</si>
  <si>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</si>
  <si>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</si>
  <si>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</si>
  <si>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</si>
  <si>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</si>
  <si>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</si>
  <si>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</si>
  <si>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</si>
  <si>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</si>
  <si>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</si>
  <si>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</si>
  <si>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</si>
  <si>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</si>
  <si>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</si>
  <si>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</si>
  <si>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</si>
  <si>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</si>
  <si>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</si>
  <si>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</si>
  <si>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</si>
  <si>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</si>
  <si>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</si>
  <si>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</si>
  <si>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</si>
  <si>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</si>
  <si>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</si>
  <si>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</si>
  <si>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</si>
  <si>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</si>
  <si>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</si>
  <si>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</si>
  <si>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</si>
  <si>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</si>
  <si>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</si>
  <si>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</si>
  <si>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</si>
  <si>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</si>
  <si>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</si>
  <si>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</si>
  <si>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</si>
  <si>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</si>
  <si>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</si>
  <si>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</si>
  <si>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</si>
  <si>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</si>
  <si>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</si>
  <si>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</si>
  <si>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</si>
  <si>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</si>
  <si>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</si>
  <si>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</si>
  <si>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</si>
  <si>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</si>
  <si>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</si>
  <si>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</si>
  <si>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</si>
  <si>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</si>
  <si>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</si>
  <si>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</si>
  <si>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</si>
  <si>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</si>
  <si>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</si>
  <si>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</si>
  <si>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</si>
  <si>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</si>
  <si>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</si>
  <si>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</si>
  <si>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</si>
  <si>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</si>
  <si>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</si>
  <si>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</si>
  <si>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</si>
  <si>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</si>
  <si>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</si>
  <si>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</si>
  <si>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</si>
  <si>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</si>
  <si>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</si>
  <si>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</si>
  <si>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</si>
  <si>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</si>
  <si>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</si>
  <si>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</si>
  <si>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</si>
  <si>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</si>
  <si>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</si>
  <si>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</si>
  <si>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</si>
  <si>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</si>
  <si>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</si>
  <si>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</si>
  <si>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</si>
  <si>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</si>
  <si>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</si>
  <si>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</si>
  <si>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</si>
  <si>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</si>
  <si>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</si>
  <si>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</si>
  <si>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</si>
  <si>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</si>
  <si>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</si>
  <si>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</si>
  <si>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</si>
  <si>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</si>
  <si>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</si>
  <si>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</si>
  <si>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</si>
  <si>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</si>
  <si>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</si>
  <si>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</si>
  <si>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</si>
  <si>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</si>
  <si>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</si>
  <si>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</si>
  <si>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</si>
  <si>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</si>
  <si>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</si>
  <si>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</si>
  <si>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</si>
  <si>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</si>
  <si>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</si>
  <si>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</si>
  <si>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</si>
  <si>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</si>
  <si>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</si>
  <si>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</si>
  <si>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</si>
  <si>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</si>
  <si>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</si>
  <si>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</si>
  <si>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</si>
  <si>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</si>
  <si>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</si>
  <si>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</si>
  <si>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</si>
  <si>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</si>
  <si>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</si>
  <si>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</si>
  <si>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</si>
  <si>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</si>
  <si>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</si>
  <si>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</si>
  <si>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</si>
  <si>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</si>
  <si>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</si>
  <si>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</si>
  <si>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</si>
  <si>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</si>
  <si>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</si>
  <si>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</si>
  <si>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</si>
  <si>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</si>
  <si>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</si>
  <si>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</si>
  <si>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</si>
  <si>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</si>
  <si>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</si>
  <si>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</si>
  <si>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</si>
  <si>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</si>
  <si>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</si>
  <si>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</si>
  <si>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</si>
  <si>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</si>
  <si>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</si>
  <si>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</si>
  <si>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</si>
  <si>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</si>
  <si>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</si>
  <si>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</si>
  <si>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</si>
  <si>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</si>
  <si>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</si>
  <si>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</si>
  <si>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</si>
  <si>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</si>
  <si>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</si>
  <si>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</si>
  <si>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</si>
  <si>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</si>
  <si>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</si>
  <si>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</si>
  <si>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</si>
  <si>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</si>
  <si>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</si>
  <si>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</si>
  <si>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</si>
  <si>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</si>
  <si>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</si>
  <si>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</si>
  <si>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</si>
  <si>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</si>
  <si>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</si>
  <si>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</si>
  <si>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</si>
  <si>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</si>
  <si>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</si>
  <si>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</si>
  <si>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</si>
  <si>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</si>
  <si>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</si>
  <si>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</si>
  <si>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</si>
  <si>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</si>
  <si>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</si>
  <si>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</si>
  <si>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</si>
  <si>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</si>
  <si>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</si>
  <si>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</si>
  <si>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</si>
  <si>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</si>
  <si>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</si>
  <si>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</si>
  <si>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</si>
  <si>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</si>
  <si>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</si>
  <si>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</si>
  <si>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</si>
  <si>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</si>
  <si>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</si>
  <si>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</si>
  <si>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</si>
  <si>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</si>
  <si>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</si>
  <si>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</si>
  <si>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</si>
  <si>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</si>
  <si>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</si>
  <si>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</si>
  <si>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</si>
  <si>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</si>
  <si>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</si>
  <si>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</si>
  <si>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</si>
  <si>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</si>
  <si>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</si>
  <si>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</si>
  <si>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</si>
  <si>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</si>
  <si>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</si>
  <si>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</si>
  <si>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</si>
  <si>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</si>
  <si>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</si>
  <si>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</si>
  <si>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</si>
  <si>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</si>
  <si>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</si>
  <si>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</si>
  <si>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</si>
  <si>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</si>
  <si>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</si>
  <si>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</si>
  <si>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</si>
  <si>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</si>
  <si>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</si>
  <si>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</si>
  <si>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</si>
  <si>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</si>
  <si>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</si>
  <si>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</si>
  <si>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</si>
  <si>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</si>
  <si>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</si>
  <si>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</si>
  <si>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</si>
  <si>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</si>
  <si>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</si>
  <si>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</si>
  <si>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</si>
  <si>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</si>
  <si>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</si>
  <si>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</si>
  <si>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</si>
  <si>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</si>
  <si>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</si>
  <si>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</si>
  <si>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</si>
  <si>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</si>
  <si>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</si>
  <si>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</si>
  <si>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</si>
  <si>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</si>
  <si>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</si>
  <si>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</si>
  <si>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</si>
  <si>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</si>
  <si>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</si>
  <si>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</si>
  <si>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</si>
  <si>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</si>
  <si>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</si>
  <si>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</si>
  <si>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</si>
  <si>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</si>
  <si>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</si>
  <si>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</si>
  <si>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</si>
  <si>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</si>
  <si>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</si>
  <si>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</si>
  <si>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</si>
  <si>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</si>
  <si>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</si>
  <si>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</si>
  <si>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</si>
  <si>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</si>
  <si>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</si>
  <si>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</si>
  <si>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</si>
  <si>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</si>
  <si>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</si>
  <si>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</si>
  <si>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</si>
  <si>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</si>
  <si>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</si>
  <si>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</si>
  <si>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</si>
  <si>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</si>
  <si>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</si>
  <si>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</si>
  <si>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</si>
  <si>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</si>
  <si>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</si>
  <si>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</si>
  <si>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</si>
  <si>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</si>
  <si>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</si>
  <si>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</si>
  <si>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</si>
  <si>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</si>
  <si>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</si>
  <si>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</si>
  <si>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</si>
  <si>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</si>
  <si>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</si>
  <si>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</si>
  <si>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</si>
  <si>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</si>
  <si>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</si>
  <si>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</si>
  <si>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</si>
  <si>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</si>
  <si>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</si>
  <si>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</si>
  <si>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</si>
  <si>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</si>
  <si>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</si>
  <si>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</si>
  <si>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</si>
  <si>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</si>
  <si>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</si>
  <si>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</si>
  <si>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</si>
  <si>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</si>
  <si>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</si>
  <si>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</si>
  <si>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</si>
  <si>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</si>
  <si>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</si>
  <si>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</si>
  <si>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</si>
  <si>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</si>
  <si>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</si>
  <si>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</si>
  <si>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</si>
  <si>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</si>
  <si>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</si>
  <si>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</si>
  <si>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</si>
  <si>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</si>
  <si>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</si>
  <si>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</si>
  <si>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</si>
  <si>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</si>
  <si>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</si>
  <si>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</si>
  <si>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</si>
  <si>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</si>
  <si>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</si>
  <si>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</si>
  <si>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</si>
  <si>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</si>
  <si>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</si>
  <si>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</si>
  <si>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</si>
  <si>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</si>
  <si>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</si>
  <si>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</si>
  <si>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</si>
  <si>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</si>
  <si>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</si>
  <si>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</si>
  <si>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</si>
  <si>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</si>
  <si>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</si>
  <si>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</si>
  <si>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</si>
  <si>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</si>
  <si>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</si>
  <si>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</si>
  <si>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</si>
  <si>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</si>
  <si>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</si>
  <si>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</si>
  <si>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</si>
  <si>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</si>
  <si>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</si>
  <si>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</si>
  <si>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</si>
  <si>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</si>
  <si>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</si>
  <si>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</si>
  <si>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</si>
  <si>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</si>
  <si>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</si>
  <si>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</si>
  <si>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</si>
  <si>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</si>
  <si>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</si>
  <si>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</si>
  <si>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</si>
  <si>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</si>
  <si>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</si>
  <si>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</si>
  <si>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</si>
  <si>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</si>
  <si>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</si>
  <si>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</si>
  <si>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</si>
  <si>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</si>
  <si>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</si>
  <si>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</si>
  <si>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</si>
  <si>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</si>
  <si>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</si>
  <si>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</si>
  <si>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</si>
  <si>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</si>
  <si>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</si>
  <si>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</si>
  <si>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</si>
  <si>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</si>
  <si>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</si>
  <si>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</si>
  <si>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</si>
  <si>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</si>
  <si>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</si>
  <si>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</si>
  <si>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</si>
  <si>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</si>
  <si>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</si>
  <si>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</si>
  <si>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</si>
  <si>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</si>
  <si>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</si>
  <si>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</si>
  <si>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</si>
  <si>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</si>
  <si>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</si>
  <si>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</si>
  <si>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</si>
  <si>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</si>
  <si>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</si>
  <si>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</si>
  <si>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</si>
  <si>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</si>
  <si>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</si>
  <si>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</si>
  <si>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</si>
  <si>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</si>
  <si>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</si>
  <si>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</si>
  <si>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</si>
  <si>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</si>
  <si>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</si>
  <si>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</si>
  <si>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</si>
  <si>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</si>
  <si>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</si>
  <si>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</si>
  <si>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</si>
  <si>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</si>
  <si>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</si>
  <si>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</si>
  <si>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</si>
  <si>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</si>
  <si>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</si>
  <si>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</si>
  <si>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</si>
  <si>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</si>
  <si>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</si>
  <si>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</si>
  <si>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</si>
  <si>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</si>
  <si>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</si>
  <si>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</si>
  <si>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</si>
  <si>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</si>
  <si>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</si>
  <si>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</si>
  <si>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</si>
  <si>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</si>
  <si>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</si>
  <si>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</si>
  <si>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</si>
  <si>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</si>
  <si>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</si>
  <si>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</si>
  <si>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</si>
  <si>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</si>
  <si>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</si>
  <si>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</si>
  <si>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</si>
  <si>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</si>
  <si>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</si>
  <si>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</si>
  <si>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</si>
  <si>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</si>
  <si>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</si>
  <si>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</si>
  <si>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</si>
  <si>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</si>
  <si>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</si>
  <si>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</si>
  <si>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</si>
  <si>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</si>
  <si>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</si>
  <si>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</si>
  <si>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</si>
  <si>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</si>
  <si>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</si>
  <si>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</si>
  <si>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</si>
  <si>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</si>
  <si>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</si>
  <si>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</si>
  <si>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</si>
  <si>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</si>
  <si>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</si>
  <si>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</si>
  <si>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</si>
  <si>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</si>
  <si>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</si>
  <si>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</si>
  <si>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</si>
  <si>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</si>
  <si>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</si>
  <si>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</si>
  <si>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</si>
  <si>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</si>
  <si>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</si>
  <si>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</si>
  <si>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</si>
  <si>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</si>
  <si>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</si>
  <si>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</si>
  <si>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</si>
  <si>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</si>
  <si>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</si>
  <si>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</si>
  <si>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</si>
  <si>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</si>
  <si>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</si>
  <si>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</si>
  <si>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</si>
  <si>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</si>
  <si>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</si>
  <si>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</si>
  <si>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</si>
  <si>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</si>
  <si>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</si>
  <si>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</si>
  <si>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</si>
  <si>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</si>
  <si>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</si>
  <si>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</si>
  <si>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</si>
  <si>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</si>
  <si>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</si>
  <si>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</si>
  <si>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</si>
  <si>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</si>
  <si>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</si>
  <si>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</si>
  <si>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</si>
  <si>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</si>
  <si>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</si>
  <si>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</si>
  <si>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</si>
  <si>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</si>
  <si>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</si>
  <si>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</si>
  <si>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</si>
  <si>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</si>
  <si>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</si>
  <si>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</si>
  <si>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</si>
  <si>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</si>
  <si>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</si>
  <si>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</si>
  <si>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</si>
  <si>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</si>
  <si>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</si>
  <si>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</si>
  <si>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</si>
  <si>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</si>
  <si>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</si>
  <si>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</si>
  <si>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</si>
  <si>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</si>
  <si>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</si>
  <si>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</si>
  <si>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</si>
  <si>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</si>
  <si>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</si>
  <si>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</si>
  <si>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</si>
  <si>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</si>
  <si>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</si>
  <si>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</si>
  <si>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</si>
  <si>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</si>
  <si>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</si>
  <si>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</si>
  <si>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</si>
  <si>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</si>
  <si>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</si>
  <si>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</si>
  <si>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</si>
  <si>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</si>
  <si>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</si>
  <si>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</si>
  <si>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</si>
  <si>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</si>
  <si>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</si>
  <si>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</si>
  <si>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</si>
  <si>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</si>
  <si>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</si>
  <si>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</si>
  <si>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</si>
  <si>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</si>
  <si>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</si>
  <si>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</si>
  <si>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</si>
  <si>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</si>
  <si>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</si>
  <si>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</si>
  <si>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</si>
  <si>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</si>
  <si>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</si>
  <si>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</si>
  <si>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</si>
  <si>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</si>
  <si>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</si>
  <si>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</si>
  <si>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</si>
  <si>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</si>
  <si>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</si>
  <si>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</si>
  <si>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</si>
  <si>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</si>
  <si>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</si>
  <si>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</si>
  <si>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</si>
  <si>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</si>
  <si>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</si>
  <si>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</si>
  <si>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</si>
  <si>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</si>
  <si>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</si>
  <si>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</si>
  <si>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</si>
  <si>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</si>
  <si>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</si>
  <si>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</si>
  <si>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</si>
  <si>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</si>
  <si>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</si>
  <si>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</si>
  <si>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</si>
  <si>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</si>
  <si>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</si>
  <si>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</si>
  <si>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</si>
  <si>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</si>
  <si>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</si>
  <si>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</si>
  <si>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</si>
  <si>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</si>
  <si>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</si>
  <si>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</si>
  <si>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</si>
  <si>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</si>
  <si>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</si>
  <si>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</si>
  <si>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</si>
  <si>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</si>
  <si>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</si>
  <si>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</si>
  <si>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</si>
  <si>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</si>
  <si>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</si>
  <si>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</si>
  <si>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</si>
  <si>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</si>
  <si>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</si>
  <si>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</si>
  <si>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</si>
  <si>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</si>
  <si>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</si>
  <si>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</si>
  <si>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</si>
  <si>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</si>
  <si>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</si>
  <si>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</si>
  <si>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</si>
  <si>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</si>
  <si>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</si>
  <si>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</si>
  <si>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</si>
  <si>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</si>
  <si>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</si>
  <si>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</si>
  <si>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</si>
  <si>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</si>
  <si>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</si>
  <si>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</si>
  <si>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</si>
  <si>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</si>
  <si>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</si>
  <si>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</si>
  <si>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</si>
  <si>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</si>
  <si>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</si>
  <si>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</si>
  <si>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</si>
  <si>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</si>
  <si>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</si>
  <si>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</si>
  <si>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</si>
  <si>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</si>
  <si>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</si>
  <si>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</si>
  <si>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</si>
  <si>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</si>
  <si>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</si>
  <si>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</si>
  <si>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</si>
  <si>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</si>
  <si>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</si>
  <si>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</si>
  <si>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</si>
  <si>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</si>
  <si>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</si>
  <si>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</si>
  <si>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</si>
  <si>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</si>
  <si>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</si>
  <si>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</si>
  <si>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</si>
  <si>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</si>
  <si>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</si>
  <si>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</si>
  <si>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</si>
  <si>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</si>
  <si>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</si>
  <si>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</si>
  <si>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</si>
  <si>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</si>
  <si>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</si>
  <si>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</si>
  <si>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</si>
  <si>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</si>
  <si>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</si>
  <si>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</si>
  <si>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</si>
  <si>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</si>
  <si>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</si>
  <si>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</si>
  <si>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</si>
  <si>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</si>
  <si>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</si>
  <si>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</si>
  <si>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</si>
  <si>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</si>
  <si>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</si>
  <si>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</si>
  <si>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</si>
  <si>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</si>
  <si>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</si>
  <si>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</si>
  <si>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</si>
  <si>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</si>
  <si>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</si>
  <si>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</si>
  <si>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</si>
  <si>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</si>
  <si>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</si>
  <si>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</si>
  <si>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</si>
  <si>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</si>
  <si>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</si>
  <si>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</si>
  <si>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</si>
  <si>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</si>
  <si>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</si>
  <si>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</si>
  <si>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</si>
  <si>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</si>
  <si>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</si>
  <si>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</si>
  <si>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</si>
  <si>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</si>
  <si>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</si>
  <si>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</si>
  <si>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</si>
  <si>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</si>
  <si>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</si>
  <si>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</si>
  <si>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</si>
  <si>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</si>
  <si>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</si>
  <si>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</si>
  <si>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</si>
  <si>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</si>
  <si>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</si>
  <si>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</si>
  <si>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</si>
  <si>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</si>
  <si>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</si>
  <si>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</si>
  <si>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</si>
  <si>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</si>
  <si>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</si>
  <si>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</si>
  <si>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</si>
  <si>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</si>
  <si>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</si>
  <si>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</si>
  <si>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</si>
  <si>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</si>
  <si>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</si>
  <si>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</si>
  <si>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</si>
  <si>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</si>
  <si>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</si>
  <si>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</si>
  <si>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</si>
  <si>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</si>
  <si>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</si>
  <si>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</si>
  <si>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</si>
  <si>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</si>
  <si>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</si>
  <si>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</si>
  <si>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</si>
  <si>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</si>
  <si>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</si>
  <si>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</si>
  <si>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</si>
  <si>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</si>
  <si>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</si>
  <si>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</si>
  <si>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</si>
  <si>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</si>
  <si>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</si>
  <si>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</si>
  <si>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</si>
  <si>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</si>
  <si>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</si>
  <si>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</si>
  <si>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</si>
  <si>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</si>
  <si>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</si>
  <si>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</si>
  <si>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</si>
  <si>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</si>
  <si>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</si>
  <si>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</si>
  <si>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</si>
  <si>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</si>
  <si>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</si>
  <si>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</si>
  <si>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</si>
  <si>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</si>
  <si>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</si>
  <si>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</si>
  <si>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</si>
  <si>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</si>
  <si>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</si>
  <si>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</si>
  <si>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</si>
  <si>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</si>
  <si>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</si>
  <si>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</si>
  <si>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</si>
  <si>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</si>
  <si>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</si>
  <si>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</si>
  <si>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</si>
  <si>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</si>
  <si>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</si>
  <si>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</si>
  <si>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</si>
  <si>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</si>
  <si>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</si>
  <si>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</si>
  <si>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</si>
  <si>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</si>
  <si>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</si>
  <si>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</si>
  <si>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</si>
  <si>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</si>
  <si>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</si>
  <si>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</si>
  <si>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</si>
  <si>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</si>
  <si>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</si>
  <si>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</si>
  <si>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</si>
  <si>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</si>
  <si>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</si>
  <si>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</si>
  <si>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</si>
  <si>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</si>
  <si>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</si>
  <si>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</si>
  <si>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</si>
  <si>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</si>
  <si>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</si>
  <si>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</si>
  <si>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</si>
  <si>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</si>
  <si>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</si>
  <si>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</si>
  <si>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</si>
  <si>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</si>
  <si>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</si>
  <si>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</si>
  <si>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</si>
  <si>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</si>
  <si>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</si>
  <si>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</si>
  <si>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</si>
  <si>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</si>
  <si>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</si>
  <si>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</si>
  <si>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</si>
  <si>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</si>
  <si>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</si>
  <si>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</si>
  <si>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</si>
  <si>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</si>
  <si>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</si>
  <si>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</si>
  <si>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</si>
  <si>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</si>
  <si>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</si>
  <si>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</si>
  <si>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</si>
  <si>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</si>
  <si>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</si>
  <si>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</si>
  <si>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</si>
  <si>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</si>
  <si>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</si>
  <si>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</si>
  <si>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</si>
  <si>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</si>
  <si>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</si>
  <si>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</si>
  <si>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</si>
  <si>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</si>
  <si>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</si>
  <si>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</si>
  <si>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</si>
  <si>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</si>
  <si>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</si>
  <si>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</si>
  <si>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</si>
  <si>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</si>
  <si>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</si>
  <si>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</si>
  <si>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</si>
  <si>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</si>
  <si>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</si>
  <si>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</si>
  <si>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</si>
  <si>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</si>
  <si>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</si>
  <si>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</si>
  <si>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</si>
  <si>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</si>
  <si>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</si>
  <si>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</si>
  <si>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</si>
  <si>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</si>
  <si>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</si>
  <si>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</si>
  <si>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</si>
  <si>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</si>
  <si>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</si>
  <si>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</si>
  <si>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</si>
  <si>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</si>
  <si>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</si>
  <si>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</si>
  <si>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</si>
  <si>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</si>
  <si>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</si>
  <si>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</si>
  <si>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</si>
  <si>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</si>
  <si>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</si>
  <si>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</si>
  <si>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</si>
  <si>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</si>
  <si>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</si>
  <si>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</si>
  <si>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</si>
  <si>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</si>
  <si>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</si>
  <si>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</si>
  <si>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</si>
  <si>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</si>
  <si>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</si>
  <si>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</si>
  <si>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</si>
  <si>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</si>
  <si>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</si>
  <si>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</si>
  <si>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</si>
  <si>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</si>
  <si>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</si>
  <si>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</si>
  <si>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</si>
  <si>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</si>
  <si>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</si>
  <si>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</si>
  <si>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</si>
  <si>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</si>
  <si>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</si>
  <si>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</si>
  <si>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</si>
  <si>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</si>
  <si>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</si>
  <si>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</si>
  <si>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</si>
  <si>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</si>
  <si>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</si>
  <si>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</si>
  <si>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</si>
  <si>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</si>
  <si>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</si>
  <si>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</si>
  <si>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</si>
  <si>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</si>
  <si>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</si>
  <si>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</si>
  <si>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</si>
  <si>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</si>
  <si>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</si>
  <si>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</si>
  <si>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</si>
  <si>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</si>
  <si>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</si>
  <si>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</si>
  <si>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</si>
  <si>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</si>
  <si>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</si>
  <si>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</si>
  <si>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</si>
  <si>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</si>
  <si>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</si>
  <si>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</si>
  <si>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</si>
  <si>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</si>
  <si>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</si>
  <si>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</si>
  <si>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</si>
  <si>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</si>
  <si>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</si>
  <si>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</si>
  <si>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</si>
  <si>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</si>
  <si>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</si>
  <si>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</si>
  <si>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</si>
  <si>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</si>
  <si>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</si>
  <si>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</si>
  <si>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</si>
  <si>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</si>
  <si>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</si>
  <si>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</si>
  <si>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</si>
  <si>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</si>
  <si>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</si>
  <si>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</si>
  <si>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</si>
  <si>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</si>
  <si>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</si>
  <si>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</si>
  <si>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</si>
  <si>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</si>
  <si>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</si>
  <si>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</si>
  <si>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</si>
  <si>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</si>
  <si>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</si>
  <si>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</si>
  <si>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</si>
  <si>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</si>
  <si>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</si>
  <si>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</si>
  <si>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</si>
  <si>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</si>
  <si>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</si>
  <si>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</si>
  <si>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</si>
  <si>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</si>
  <si>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</si>
  <si>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</si>
  <si>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</si>
  <si>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</si>
  <si>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</si>
  <si>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</si>
  <si>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</si>
  <si>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</si>
  <si>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</si>
  <si>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</si>
  <si>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</si>
  <si>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</si>
  <si>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</si>
  <si>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</si>
  <si>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</si>
  <si>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</si>
  <si>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</si>
  <si>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</si>
  <si>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</si>
  <si>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</si>
  <si>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</si>
  <si>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</si>
  <si>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</si>
  <si>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</si>
  <si>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</si>
  <si>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</si>
  <si>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</si>
  <si>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</si>
  <si>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</si>
  <si>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</si>
  <si>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</si>
  <si>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</si>
  <si>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</si>
  <si>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</si>
  <si>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</si>
  <si>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</si>
  <si>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</si>
  <si>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</si>
  <si>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</si>
  <si>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</si>
  <si>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</si>
  <si>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</si>
  <si>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</si>
  <si>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</si>
  <si>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</si>
  <si>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</si>
  <si>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</si>
  <si>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</si>
  <si>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</si>
  <si>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</si>
  <si>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</si>
  <si>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</si>
  <si>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</si>
  <si>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</si>
  <si>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</si>
  <si>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</si>
  <si>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</si>
  <si>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</si>
  <si>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</si>
  <si>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</si>
  <si>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</si>
  <si>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</si>
  <si>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</si>
  <si>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</si>
  <si>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</si>
  <si>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</si>
  <si>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</si>
  <si>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</si>
  <si>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</si>
  <si>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</si>
  <si>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</si>
  <si>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</si>
  <si>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</si>
  <si>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</si>
  <si>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</si>
  <si>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</si>
  <si>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</si>
  <si>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</si>
  <si>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</si>
  <si>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</si>
  <si>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</si>
  <si>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</si>
  <si>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</si>
  <si>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</si>
  <si>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</si>
  <si>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</si>
  <si>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</si>
  <si>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</si>
  <si>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</si>
  <si>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</si>
  <si>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</si>
  <si>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</si>
  <si>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</si>
  <si>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</si>
  <si>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</si>
  <si>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</si>
  <si>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</si>
  <si>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</si>
  <si>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</si>
  <si>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</si>
  <si>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</si>
  <si>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</si>
  <si>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</si>
  <si>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</si>
  <si>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</si>
  <si>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</si>
  <si>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</si>
  <si>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</si>
  <si>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</si>
  <si>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</si>
  <si>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</si>
  <si>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</si>
  <si>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</si>
  <si>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</si>
  <si>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</si>
  <si>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</si>
  <si>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</si>
  <si>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</si>
  <si>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</si>
  <si>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</si>
  <si>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</si>
  <si>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</si>
  <si>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</si>
  <si>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</si>
  <si>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</si>
  <si>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</si>
  <si>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</si>
  <si>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</si>
  <si>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</si>
  <si>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</si>
  <si>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</si>
  <si>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</si>
  <si>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</si>
  <si>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</si>
  <si>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</si>
  <si>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</si>
  <si>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</si>
  <si>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</si>
  <si>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</si>
  <si>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</si>
  <si>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</si>
  <si>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</si>
  <si>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</si>
  <si>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</si>
  <si>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</si>
  <si>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</si>
  <si>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</si>
  <si>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</si>
  <si>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</si>
  <si>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</si>
  <si>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</si>
  <si>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</si>
  <si>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</si>
  <si>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</si>
  <si>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</si>
  <si>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</si>
  <si>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</si>
  <si>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</si>
  <si>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</si>
  <si>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</si>
  <si>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</si>
  <si>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</si>
  <si>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</si>
  <si>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</si>
  <si>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</si>
  <si>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</si>
  <si>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</si>
  <si>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</si>
  <si>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</si>
  <si>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</si>
  <si>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</si>
  <si>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</si>
  <si>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</si>
  <si>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</si>
  <si>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</si>
  <si>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</si>
  <si>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</si>
  <si>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</si>
  <si>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</si>
  <si>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</si>
  <si>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</si>
  <si>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</si>
  <si>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</si>
  <si>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</si>
  <si>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</si>
  <si>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</si>
  <si>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</si>
  <si>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</si>
  <si>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</si>
  <si>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</si>
  <si>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</si>
  <si>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</si>
  <si>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</si>
  <si>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</si>
  <si>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</si>
  <si>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</si>
  <si>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</si>
  <si>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</si>
  <si>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</si>
  <si>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</si>
  <si>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</si>
  <si>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</si>
  <si>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</si>
  <si>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</si>
  <si>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</si>
  <si>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</si>
  <si>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</si>
  <si>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</si>
  <si>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</si>
  <si>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</si>
  <si>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</si>
  <si>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</si>
  <si>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</si>
  <si>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</si>
  <si>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</si>
  <si>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</si>
  <si>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</si>
  <si>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</si>
  <si>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</si>
  <si>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</si>
  <si>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</si>
  <si>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</si>
  <si>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</si>
  <si>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</si>
  <si>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</si>
  <si>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</si>
  <si>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</si>
  <si>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</si>
  <si>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</si>
  <si>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</si>
  <si>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</si>
  <si>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</si>
  <si>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</si>
  <si>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</si>
  <si>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</si>
  <si>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</si>
  <si>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</si>
  <si>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</si>
  <si>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</si>
  <si>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</si>
  <si>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</si>
  <si>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</si>
  <si>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</si>
  <si>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</si>
  <si>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</si>
  <si>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</si>
  <si>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</si>
  <si>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</si>
  <si>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</si>
  <si>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</si>
  <si>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</si>
  <si>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</si>
  <si>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</si>
  <si>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</si>
  <si>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</si>
  <si>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</si>
  <si>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</si>
  <si>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</si>
  <si>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</si>
  <si>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</si>
  <si>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</si>
  <si>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</si>
  <si>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</si>
  <si>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</si>
  <si>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</si>
  <si>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</si>
  <si>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</si>
  <si>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</si>
  <si>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</si>
  <si>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</si>
  <si>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</si>
  <si>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</si>
  <si>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</si>
  <si>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</si>
  <si>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</si>
  <si>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</si>
  <si>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</si>
  <si>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</si>
  <si>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</si>
  <si>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</si>
  <si>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</si>
  <si>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</si>
  <si>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</si>
  <si>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</si>
  <si>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</si>
  <si>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</si>
  <si>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</si>
  <si>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</si>
  <si>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</si>
  <si>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</si>
  <si>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</si>
  <si>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</si>
  <si>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</si>
  <si>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</si>
  <si>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</si>
  <si>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</si>
  <si>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</si>
  <si>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</si>
  <si>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</si>
  <si>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</si>
  <si>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</si>
  <si>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</si>
  <si>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</si>
  <si>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</si>
  <si>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</si>
  <si>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</si>
  <si>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</si>
  <si>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</si>
  <si>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</si>
  <si>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</si>
  <si>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</si>
  <si>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</si>
  <si>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</si>
  <si>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</si>
  <si>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</si>
  <si>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</si>
  <si>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</si>
  <si>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</si>
  <si>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</si>
  <si>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</si>
  <si>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</si>
  <si>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</si>
  <si>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</si>
  <si>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</si>
  <si>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</si>
  <si>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</si>
  <si>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</si>
  <si>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</si>
  <si>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</si>
  <si>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</si>
  <si>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</si>
  <si>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</si>
  <si>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</si>
  <si>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</si>
  <si>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</si>
  <si>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</si>
  <si>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</si>
  <si>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</si>
  <si>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</si>
  <si>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</si>
  <si>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</si>
  <si>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</si>
  <si>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</si>
  <si>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</si>
  <si>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</si>
  <si>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</si>
  <si>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</si>
  <si>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</si>
  <si>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</si>
  <si>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</si>
  <si>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</si>
  <si>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</si>
  <si>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</si>
  <si>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</si>
  <si>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</si>
  <si>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</si>
  <si>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</si>
  <si>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</si>
  <si>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</si>
  <si>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</si>
  <si>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</si>
  <si>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</si>
  <si>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</si>
  <si>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</si>
  <si>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</si>
  <si>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</si>
  <si>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</si>
  <si>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</si>
  <si>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</si>
  <si>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</si>
  <si>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</si>
  <si>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</si>
  <si>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</si>
  <si>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</si>
  <si>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</si>
  <si>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</si>
  <si>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</si>
  <si>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</si>
  <si>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</si>
  <si>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</si>
  <si>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</si>
  <si>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</si>
  <si>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</si>
  <si>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</si>
  <si>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</si>
  <si>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</si>
  <si>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</si>
  <si>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</si>
  <si>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</si>
  <si>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</si>
  <si>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</si>
  <si>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</si>
  <si>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</si>
  <si>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</si>
  <si>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</si>
  <si>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</si>
  <si>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</si>
  <si>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</si>
  <si>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</si>
  <si>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</si>
  <si>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</si>
  <si>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</si>
  <si>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</si>
  <si>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</si>
  <si>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</si>
  <si>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</si>
  <si>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</si>
  <si>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</si>
  <si>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</si>
  <si>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</si>
  <si>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</si>
  <si>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</si>
  <si>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</si>
  <si>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</si>
  <si>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</si>
  <si>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</si>
  <si>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</si>
  <si>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</si>
  <si>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</si>
  <si>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</si>
  <si>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</si>
  <si>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</si>
  <si>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</si>
  <si>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</si>
  <si>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</si>
  <si>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</si>
  <si>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</si>
  <si>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</si>
  <si>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</si>
  <si>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</si>
  <si>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</si>
  <si>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</si>
  <si>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</si>
  <si>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</si>
  <si>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</si>
  <si>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</si>
  <si>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</si>
  <si>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</si>
  <si>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</si>
  <si>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</si>
  <si>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</si>
  <si>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</si>
  <si>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</si>
  <si>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</si>
  <si>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</si>
  <si>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</si>
  <si>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</si>
  <si>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</si>
  <si>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</si>
  <si>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</si>
  <si>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</si>
  <si>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</si>
  <si>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</si>
  <si>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</si>
  <si>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</si>
  <si>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</si>
  <si>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</si>
  <si>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</si>
  <si>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</si>
  <si>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</si>
  <si>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</si>
  <si>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</si>
  <si>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</si>
  <si>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</si>
  <si>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</si>
  <si>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</si>
  <si>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</si>
  <si>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</si>
  <si>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</si>
  <si>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</si>
  <si>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</si>
  <si>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</si>
  <si>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</si>
  <si>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</si>
  <si>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</si>
  <si>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</si>
  <si>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</si>
  <si>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</si>
  <si>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</si>
  <si>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</si>
  <si>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</si>
  <si>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</si>
  <si>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</si>
  <si>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</si>
  <si>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</si>
  <si>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</si>
  <si>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</si>
  <si>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</si>
  <si>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</si>
  <si>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</si>
  <si>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</si>
  <si>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</si>
  <si>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</si>
  <si>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</si>
  <si>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</si>
  <si>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</si>
  <si>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</si>
  <si>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</si>
  <si>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</si>
  <si>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</si>
  <si>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</si>
  <si>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</si>
  <si>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</si>
  <si>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</si>
  <si>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</si>
  <si>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</si>
  <si>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</si>
  <si>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</si>
  <si>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</si>
  <si>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</si>
  <si>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</si>
  <si>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</si>
  <si>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</si>
  <si>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</si>
  <si>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</si>
  <si>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</si>
  <si>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</si>
  <si>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</si>
  <si>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</si>
  <si>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</si>
  <si>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</si>
  <si>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</si>
  <si>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</si>
  <si>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</si>
  <si>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</si>
  <si>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</si>
  <si>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</si>
  <si>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</si>
  <si>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</si>
  <si>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</si>
  <si>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</si>
  <si>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</si>
  <si>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</si>
  <si>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</si>
  <si>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</si>
  <si>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</si>
  <si>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</si>
  <si>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</si>
  <si>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</si>
  <si>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</si>
  <si>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</si>
  <si>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</si>
  <si>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</si>
  <si>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</si>
  <si>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</si>
  <si>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</si>
  <si>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</si>
  <si>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</si>
  <si>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</si>
  <si>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</si>
  <si>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</si>
  <si>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</si>
  <si>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</si>
  <si>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</si>
  <si>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</si>
  <si>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</si>
  <si>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</si>
  <si>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</si>
  <si>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</si>
  <si>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</si>
  <si>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</si>
  <si>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</si>
  <si>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</si>
  <si>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</si>
  <si>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</si>
  <si>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</si>
  <si>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</si>
  <si>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</si>
  <si>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</si>
  <si>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</si>
  <si>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</si>
  <si>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</si>
  <si>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</si>
  <si>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</si>
  <si>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</si>
  <si>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</si>
  <si>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</si>
  <si>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</si>
  <si>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</si>
  <si>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</si>
  <si>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</si>
  <si>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</si>
  <si>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</si>
  <si>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</si>
  <si>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</si>
  <si>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</si>
  <si>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</si>
  <si>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</si>
  <si>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</si>
  <si>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</si>
  <si>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</si>
  <si>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</si>
  <si>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</si>
  <si>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</si>
  <si>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</si>
  <si>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</si>
  <si>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</si>
  <si>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</si>
  <si>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</si>
  <si>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</si>
  <si>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</si>
  <si>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</si>
  <si>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</si>
  <si>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</si>
  <si>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</si>
  <si>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</si>
  <si>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</si>
  <si>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</si>
  <si>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</si>
  <si>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</si>
  <si>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</si>
  <si>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</si>
  <si>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</si>
  <si>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</si>
  <si>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</si>
  <si>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</si>
  <si>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</si>
  <si>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</si>
  <si>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</si>
  <si>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</si>
  <si>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</si>
  <si>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</si>
  <si>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</si>
  <si>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</si>
  <si>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</si>
  <si>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</si>
  <si>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</si>
  <si>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</si>
  <si>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</si>
  <si>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</si>
  <si>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</si>
  <si>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</si>
  <si>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</si>
  <si>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</si>
  <si>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</si>
  <si>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</si>
  <si>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</si>
  <si>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</si>
  <si>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</si>
  <si>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</si>
  <si>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</si>
  <si>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</si>
  <si>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</si>
  <si>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</si>
  <si>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</si>
  <si>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</si>
  <si>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</si>
  <si>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</si>
  <si>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</si>
  <si>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</si>
  <si>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</si>
  <si>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</si>
  <si>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</si>
  <si>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</si>
  <si>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</si>
  <si>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</si>
  <si>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</si>
  <si>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</si>
  <si>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</si>
  <si>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</si>
  <si>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</si>
  <si>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</si>
  <si>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</si>
  <si>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</si>
  <si>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</si>
  <si>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</si>
  <si>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</si>
  <si>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</si>
  <si>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</si>
  <si>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</si>
  <si>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</si>
  <si>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</si>
  <si>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</si>
  <si>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</si>
  <si>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</si>
  <si>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</si>
  <si>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</si>
  <si>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</si>
  <si>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</si>
  <si>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</si>
  <si>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</si>
  <si>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</si>
  <si>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</si>
  <si>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</si>
  <si>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</si>
  <si>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</si>
  <si>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</si>
  <si>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</si>
  <si>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</si>
  <si>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</si>
  <si>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</si>
  <si>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</si>
  <si>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</si>
  <si>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</si>
  <si>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</si>
  <si>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</si>
  <si>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</si>
  <si>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</si>
  <si>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</si>
  <si>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</si>
  <si>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</si>
  <si>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</si>
  <si>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</si>
  <si>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</si>
  <si>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</si>
  <si>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</si>
  <si>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</si>
  <si>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</si>
  <si>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</si>
  <si>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</si>
  <si>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</si>
  <si>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</si>
  <si>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</si>
  <si>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</si>
  <si>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</si>
  <si>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</si>
  <si>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</si>
  <si>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</si>
  <si>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</si>
  <si>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</si>
  <si>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</si>
  <si>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</si>
  <si>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</si>
  <si>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</si>
  <si>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</si>
  <si>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</si>
  <si>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</si>
  <si>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</si>
  <si>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</si>
  <si>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</si>
  <si>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</si>
  <si>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</si>
  <si>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</si>
  <si>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</si>
  <si>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</si>
  <si>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</si>
  <si>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</si>
  <si>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</si>
  <si>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</si>
  <si>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</si>
  <si>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</si>
  <si>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</si>
  <si>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</si>
  <si>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</si>
  <si>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</si>
  <si>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</si>
  <si>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</si>
  <si>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</si>
  <si>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</si>
  <si>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</si>
  <si>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</si>
  <si>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</si>
  <si>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</si>
  <si>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</si>
  <si>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</si>
  <si>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</si>
  <si>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</si>
  <si>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</si>
  <si>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</si>
  <si>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</si>
  <si>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</si>
  <si>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</si>
  <si>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</si>
  <si>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</si>
  <si>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</si>
  <si>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</si>
  <si>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</si>
  <si>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</si>
  <si>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</si>
  <si>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</si>
  <si>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</si>
  <si>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</si>
  <si>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</si>
  <si>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</si>
  <si>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</si>
  <si>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</si>
  <si>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</si>
  <si>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</si>
  <si>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</si>
  <si>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</si>
  <si>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</si>
  <si>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</si>
  <si>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</si>
  <si>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</si>
  <si>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</si>
  <si>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</si>
  <si>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</si>
  <si>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</si>
  <si>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</si>
  <si>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</si>
  <si>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</si>
  <si>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</si>
  <si>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</si>
  <si>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</si>
  <si>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</si>
  <si>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</si>
  <si>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</si>
  <si>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</si>
  <si>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</si>
  <si>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</si>
  <si>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</si>
  <si>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</si>
  <si>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</si>
  <si>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</si>
  <si>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</si>
  <si>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</si>
  <si>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</si>
  <si>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</si>
  <si>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</si>
  <si>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</si>
  <si>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</si>
  <si>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</si>
  <si>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</si>
  <si>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</si>
  <si>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</si>
  <si>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</si>
  <si>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</si>
  <si>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</si>
  <si>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</si>
  <si>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</si>
  <si>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</si>
  <si>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</si>
  <si>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</si>
  <si>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</si>
  <si>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</si>
  <si>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</si>
  <si>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</si>
  <si>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</si>
  <si>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</si>
  <si>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</si>
  <si>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</si>
  <si>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</si>
  <si>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</si>
  <si>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</si>
  <si>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</si>
  <si>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</si>
  <si>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</si>
  <si>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</si>
  <si>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</si>
  <si>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</si>
  <si>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</si>
  <si>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</si>
  <si>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</si>
  <si>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</si>
  <si>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</si>
  <si>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</si>
  <si>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</si>
  <si>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</si>
  <si>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</si>
  <si>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</si>
  <si>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</si>
  <si>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</si>
  <si>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</si>
  <si>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</si>
  <si>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</si>
  <si>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</si>
  <si>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</si>
  <si>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</si>
  <si>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</si>
  <si>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</si>
  <si>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</si>
  <si>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</si>
  <si>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</si>
  <si>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</si>
  <si>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</si>
  <si>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</si>
  <si>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</si>
  <si>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</si>
  <si>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</si>
  <si>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</si>
  <si>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</si>
  <si>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</si>
  <si>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</si>
  <si>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</si>
  <si>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</si>
  <si>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</si>
  <si>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</si>
  <si>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</si>
  <si>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</si>
  <si>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</si>
  <si>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</si>
  <si>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</si>
  <si>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</si>
  <si>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</si>
  <si>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</si>
  <si>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</si>
  <si>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</si>
  <si>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</si>
  <si>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</si>
  <si>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</si>
  <si>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</si>
  <si>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</si>
  <si>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</si>
  <si>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</si>
  <si>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</si>
  <si>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</si>
  <si>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</si>
  <si>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</si>
  <si>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</si>
  <si>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</si>
  <si>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</si>
  <si>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</si>
  <si>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</si>
  <si>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</si>
  <si>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</si>
  <si>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</si>
  <si>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</si>
  <si>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</si>
  <si>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</si>
  <si>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</si>
  <si>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</si>
  <si>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</si>
  <si>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</si>
  <si>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</si>
  <si>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</si>
  <si>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</si>
  <si>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</si>
  <si>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</si>
  <si>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</si>
  <si>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</si>
  <si>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</si>
  <si>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</si>
  <si>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</si>
  <si>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</si>
  <si>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</si>
  <si>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</si>
  <si>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</si>
  <si>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</si>
  <si>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</si>
  <si>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</si>
  <si>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</si>
  <si>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</si>
  <si>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</si>
  <si>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</si>
  <si>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</si>
  <si>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</si>
  <si>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</si>
  <si>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</si>
  <si>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</si>
  <si>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</si>
  <si>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</si>
  <si>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</si>
  <si>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</si>
  <si>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</si>
  <si>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</si>
  <si>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</si>
  <si>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</si>
  <si>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</si>
  <si>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</si>
  <si>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</si>
  <si>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</si>
  <si>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</si>
  <si>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</si>
  <si>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</si>
  <si>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</si>
  <si>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</si>
  <si>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</si>
  <si>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</si>
  <si>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</si>
  <si>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</si>
  <si>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</si>
  <si>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</si>
  <si>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</si>
  <si>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</si>
  <si>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</si>
  <si>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</si>
  <si>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</si>
  <si>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</si>
  <si>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</si>
  <si>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</si>
  <si>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</si>
  <si>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</si>
  <si>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</si>
  <si>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</si>
  <si>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</si>
  <si>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</si>
  <si>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</si>
  <si>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</si>
  <si>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</si>
  <si>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</si>
  <si>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</si>
  <si>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</si>
  <si>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</si>
  <si>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</si>
  <si>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</si>
  <si>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</si>
  <si>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</si>
  <si>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</si>
  <si>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</si>
  <si>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</si>
  <si>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</si>
  <si>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</si>
  <si>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</si>
  <si>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</si>
  <si>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</si>
  <si>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</si>
  <si>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</si>
  <si>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</si>
  <si>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</si>
  <si>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</si>
  <si>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</si>
  <si>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</si>
  <si>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</si>
  <si>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</si>
  <si>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</si>
  <si>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</si>
  <si>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</si>
  <si>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</si>
  <si>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</si>
  <si>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</si>
  <si>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</si>
  <si>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</si>
  <si>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</si>
  <si>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</si>
  <si>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</si>
  <si>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</si>
  <si>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</si>
  <si>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</si>
  <si>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</si>
  <si>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</si>
  <si>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</si>
  <si>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</si>
  <si>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</si>
  <si>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</si>
  <si>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</si>
  <si>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</si>
  <si>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</si>
  <si>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</si>
  <si>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</si>
  <si>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</si>
  <si>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</si>
  <si>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</si>
  <si>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</si>
  <si>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</si>
  <si>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</si>
  <si>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</si>
  <si>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</si>
  <si>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</si>
  <si>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</si>
  <si>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</si>
  <si>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</si>
  <si>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</si>
  <si>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</si>
  <si>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</si>
  <si>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</si>
  <si>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</si>
  <si>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</si>
  <si>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</si>
  <si>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</si>
  <si>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</si>
  <si>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</si>
  <si>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</si>
  <si>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</si>
  <si>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</si>
  <si>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</si>
  <si>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</si>
  <si>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</si>
  <si>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</si>
  <si>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</si>
  <si>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</si>
  <si>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</si>
  <si>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</si>
  <si>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</si>
  <si>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</si>
  <si>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</si>
  <si>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</si>
  <si>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</si>
  <si>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</si>
  <si>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</si>
  <si>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</si>
  <si>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</si>
  <si>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</si>
  <si>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</si>
  <si>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</si>
  <si>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</si>
  <si>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</si>
  <si>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</si>
  <si>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</si>
  <si>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</si>
  <si>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</si>
  <si>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</si>
  <si>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</si>
  <si>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</si>
  <si>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</si>
  <si>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</si>
  <si>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</si>
  <si>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</si>
  <si>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</si>
  <si>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</si>
  <si>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</si>
  <si>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</si>
  <si>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</si>
  <si>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</si>
  <si>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</si>
  <si>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</si>
  <si>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</si>
  <si>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</si>
  <si>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</si>
  <si>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</si>
  <si>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</si>
  <si>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</si>
  <si>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</si>
  <si>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</si>
  <si>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</si>
  <si>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</si>
  <si>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</si>
  <si>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</si>
  <si>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</si>
  <si>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</si>
  <si>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</si>
  <si>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</si>
  <si>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</si>
  <si>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</si>
  <si>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</si>
  <si>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</si>
  <si>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</si>
  <si>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</si>
  <si>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</si>
  <si>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</si>
  <si>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</si>
  <si>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</si>
  <si>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</si>
  <si>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</si>
  <si>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</si>
  <si>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</si>
  <si>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</si>
  <si>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</si>
  <si>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</si>
  <si>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</si>
  <si>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</si>
  <si>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</si>
  <si>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</si>
  <si>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</si>
  <si>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</si>
  <si>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</si>
  <si>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</si>
  <si>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</si>
  <si>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</si>
  <si>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</si>
  <si>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</si>
  <si>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</si>
  <si>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</si>
  <si>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</si>
  <si>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</si>
  <si>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</si>
  <si>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</si>
  <si>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</si>
  <si>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</si>
  <si>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</si>
  <si>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</si>
  <si>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</si>
  <si>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</si>
  <si>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</si>
  <si>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</si>
  <si>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</si>
  <si>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</si>
  <si>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</si>
  <si>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</si>
  <si>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</si>
  <si>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</si>
  <si>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</si>
  <si>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</si>
  <si>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</si>
  <si>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</si>
  <si>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</si>
  <si>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</si>
  <si>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</si>
  <si>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</si>
  <si>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</si>
  <si>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</si>
  <si>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</si>
  <si>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</si>
  <si>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</si>
  <si>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</si>
  <si>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</si>
  <si>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</si>
  <si>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</si>
  <si>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</si>
  <si>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</si>
  <si>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</si>
  <si>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</si>
  <si>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</si>
  <si>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</si>
  <si>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</si>
  <si>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</si>
  <si>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</si>
  <si>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</si>
  <si>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</si>
  <si>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</si>
  <si>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</si>
  <si>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</si>
  <si>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</si>
  <si>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</si>
  <si>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</si>
  <si>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</si>
  <si>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</si>
  <si>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</si>
  <si>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</si>
  <si>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</si>
  <si>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</si>
  <si>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</si>
  <si>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</si>
  <si>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</si>
  <si>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</si>
  <si>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</si>
  <si>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</si>
  <si>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</si>
  <si>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</si>
  <si>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</si>
  <si>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</si>
  <si>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</si>
  <si>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</si>
  <si>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</si>
  <si>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</si>
  <si>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</si>
  <si>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</si>
  <si>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</si>
  <si>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</si>
  <si>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</si>
  <si>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</si>
  <si>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</si>
  <si>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</si>
  <si>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</si>
  <si>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</si>
  <si>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</si>
  <si>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</si>
  <si>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</si>
  <si>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</si>
  <si>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</si>
  <si>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</si>
  <si>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</si>
  <si>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</si>
  <si>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</si>
  <si>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</si>
  <si>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</si>
  <si>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</si>
  <si>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</si>
  <si>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</si>
  <si>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</si>
  <si>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</si>
  <si>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</si>
  <si>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</si>
  <si>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</si>
  <si>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</si>
  <si>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</si>
  <si>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</si>
  <si>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</si>
  <si>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</si>
  <si>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</si>
  <si>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</si>
  <si>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</si>
  <si>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</si>
  <si>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</si>
  <si>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</si>
  <si>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</si>
  <si>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</si>
  <si>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</si>
  <si>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</si>
  <si>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</si>
  <si>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</si>
  <si>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</si>
  <si>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</si>
  <si>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</si>
  <si>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</si>
  <si>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</si>
  <si>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</si>
  <si>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</si>
  <si>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</si>
  <si>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</si>
  <si>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</si>
  <si>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</si>
  <si>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</si>
  <si>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</si>
  <si>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</si>
  <si>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</si>
  <si>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</si>
  <si>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</si>
  <si>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</si>
  <si>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</si>
  <si>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</si>
  <si>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</si>
  <si>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</si>
  <si>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</si>
  <si>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</si>
  <si>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</si>
  <si>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</si>
  <si>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</si>
  <si>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</si>
  <si>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</si>
  <si>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</si>
  <si>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</si>
  <si>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</si>
  <si>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</si>
  <si>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</si>
  <si>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</si>
  <si>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</si>
  <si>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</si>
  <si>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</si>
  <si>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</si>
  <si>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</si>
  <si>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</si>
  <si>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</si>
  <si>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</si>
  <si>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</si>
  <si>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</si>
  <si>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</si>
  <si>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</si>
  <si>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</si>
  <si>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</si>
  <si>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</si>
  <si>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</si>
  <si>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</si>
  <si>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</si>
  <si>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</si>
  <si>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</si>
  <si>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</si>
  <si>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</si>
  <si>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</si>
  <si>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</si>
  <si>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</si>
  <si>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</si>
  <si>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</si>
  <si>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</si>
  <si>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</si>
  <si>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</si>
  <si>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</si>
  <si>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</si>
  <si>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</si>
  <si>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</si>
  <si>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</si>
  <si>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</si>
  <si>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</si>
  <si>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</si>
  <si>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</si>
  <si>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</si>
  <si>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</si>
  <si>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</si>
  <si>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</si>
  <si>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</si>
  <si>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</si>
  <si>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</si>
  <si>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</si>
  <si>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</si>
  <si>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</si>
  <si>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</si>
  <si>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</si>
  <si>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</si>
  <si>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</si>
  <si>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</si>
  <si>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</si>
  <si>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</si>
  <si>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</si>
  <si>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</si>
  <si>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</si>
  <si>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</si>
  <si>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</si>
  <si>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</si>
  <si>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</si>
  <si>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</si>
  <si>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</si>
  <si>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</si>
  <si>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</si>
  <si>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</si>
  <si>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</si>
  <si>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</si>
  <si>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</si>
  <si>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</si>
  <si>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</si>
  <si>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</si>
  <si>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</si>
  <si>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</si>
  <si>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</si>
  <si>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</si>
  <si>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</si>
  <si>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</si>
  <si>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</si>
  <si>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</si>
  <si>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</si>
  <si>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</si>
  <si>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</si>
  <si>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</si>
  <si>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</si>
  <si>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</si>
  <si>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</si>
  <si>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</si>
  <si>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</si>
  <si>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</si>
  <si>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</si>
  <si>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</si>
  <si>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</si>
  <si>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</si>
  <si>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</si>
  <si>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</si>
  <si>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</si>
  <si>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</si>
  <si>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</si>
  <si>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</si>
  <si>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</si>
  <si>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</si>
  <si>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</si>
  <si>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</si>
  <si>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</si>
  <si>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</si>
  <si>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</si>
  <si>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</si>
  <si>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</si>
  <si>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</si>
  <si>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</si>
  <si>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</si>
  <si>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</si>
  <si>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</si>
  <si>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</si>
  <si>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</si>
  <si>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</si>
  <si>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</si>
  <si>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</si>
  <si>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</si>
  <si>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</si>
  <si>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</si>
  <si>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</si>
  <si>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</si>
  <si>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</si>
  <si>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</si>
  <si>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</si>
  <si>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</si>
  <si>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</si>
  <si>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</si>
  <si>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</si>
  <si>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</si>
  <si>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</si>
  <si>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</si>
  <si>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</si>
  <si>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</si>
  <si>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</si>
  <si>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</si>
  <si>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</si>
  <si>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</si>
  <si>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</si>
  <si>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</si>
  <si>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</si>
  <si>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</si>
  <si>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</si>
  <si>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</si>
  <si>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</si>
  <si>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</si>
  <si>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</si>
  <si>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</si>
  <si>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</si>
  <si>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</si>
  <si>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</si>
  <si>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</si>
  <si>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</si>
  <si>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</si>
  <si>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</si>
  <si>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</si>
  <si>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</si>
  <si>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</si>
  <si>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</si>
  <si>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</si>
  <si>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</si>
  <si>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</si>
  <si>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</si>
  <si>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</si>
  <si>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</si>
  <si>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</si>
  <si>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</si>
  <si>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</si>
  <si>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</si>
  <si>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</si>
  <si>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</si>
  <si>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</si>
  <si>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</si>
  <si>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</si>
  <si>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</si>
  <si>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</si>
  <si>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</si>
  <si>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</si>
  <si>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</si>
  <si>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</si>
  <si>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</si>
  <si>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</si>
  <si>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</si>
  <si>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</si>
  <si>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</si>
  <si>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</si>
  <si>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</si>
  <si>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</si>
  <si>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</si>
  <si>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</si>
  <si>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</si>
  <si>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</si>
  <si>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</si>
  <si>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</si>
  <si>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</si>
  <si>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</si>
  <si>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</si>
  <si>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</si>
  <si>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</si>
  <si>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</si>
  <si>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</si>
  <si>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</si>
  <si>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</si>
  <si>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</si>
  <si>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</si>
  <si>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</si>
  <si>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</si>
  <si>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</si>
  <si>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</si>
  <si>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</si>
  <si>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</si>
  <si>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</si>
  <si>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</si>
  <si>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</si>
  <si>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</si>
  <si>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</si>
  <si>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</si>
  <si>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</si>
  <si>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</si>
  <si>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</si>
  <si>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</si>
  <si>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</si>
  <si>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</si>
  <si>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</si>
  <si>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</si>
  <si>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</si>
  <si>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</si>
  <si>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</si>
  <si>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</si>
  <si>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</si>
  <si>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</si>
  <si>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</si>
  <si>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</si>
  <si>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</si>
  <si>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</si>
  <si>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</si>
  <si>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</si>
  <si>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</si>
  <si>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</si>
  <si>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</si>
  <si>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</si>
  <si>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</si>
  <si>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</si>
  <si>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</si>
  <si>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</si>
  <si>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</si>
  <si>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</si>
  <si>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</si>
  <si>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</si>
  <si>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</si>
  <si>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</si>
  <si>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</si>
  <si>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</si>
  <si>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</si>
  <si>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</si>
  <si>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</si>
  <si>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</si>
  <si>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</si>
  <si>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</si>
  <si>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</si>
  <si>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</si>
  <si>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</si>
  <si>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</si>
  <si>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</si>
  <si>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</si>
  <si>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</si>
  <si>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</si>
  <si>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</si>
  <si>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</si>
  <si>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</si>
  <si>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</si>
  <si>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</si>
  <si>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</si>
  <si>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</si>
  <si>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</si>
  <si>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</si>
  <si>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</si>
  <si>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</si>
  <si>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</si>
  <si>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</si>
  <si>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</si>
  <si>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</si>
  <si>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</si>
  <si>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</si>
  <si>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</si>
  <si>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</si>
  <si>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</si>
  <si>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</si>
  <si>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</si>
  <si>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</si>
  <si>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</si>
  <si>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</si>
  <si>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</si>
  <si>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</si>
  <si>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</si>
  <si>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</si>
  <si>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</si>
  <si>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</si>
  <si>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</si>
  <si>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</si>
  <si>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</si>
  <si>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</si>
  <si>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</si>
  <si>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</si>
  <si>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</si>
  <si>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</si>
  <si>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</si>
  <si>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</si>
  <si>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</si>
  <si>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</si>
  <si>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</si>
  <si>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</si>
  <si>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</si>
  <si>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</si>
  <si>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</si>
  <si>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</si>
  <si>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</si>
  <si>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</si>
  <si>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</si>
  <si>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</si>
  <si>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</si>
  <si>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</si>
  <si>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</si>
  <si>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</si>
  <si>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</si>
  <si>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</si>
  <si>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</si>
  <si>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</si>
  <si>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</si>
  <si>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</si>
  <si>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</si>
  <si>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</si>
  <si>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</si>
  <si>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</si>
  <si>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</si>
  <si>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</si>
  <si>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</si>
  <si>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</si>
  <si>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</si>
  <si>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</si>
  <si>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</si>
  <si>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</si>
  <si>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</si>
  <si>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</si>
  <si>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</si>
  <si>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</si>
  <si>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</si>
  <si>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</si>
  <si>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</si>
  <si>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</si>
  <si>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</si>
  <si>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</si>
  <si>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</si>
  <si>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</si>
  <si>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</si>
  <si>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</si>
  <si>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</si>
  <si>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</si>
  <si>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</si>
  <si>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</si>
  <si>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</si>
  <si>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</si>
  <si>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</si>
  <si>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</si>
  <si>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</si>
  <si>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</si>
  <si>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</si>
  <si>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</si>
  <si>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</si>
  <si>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</si>
  <si>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</si>
  <si>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</si>
  <si>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</si>
  <si>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</si>
  <si>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</si>
  <si>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</si>
  <si>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</si>
  <si>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</si>
  <si>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</si>
  <si>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</si>
  <si>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</si>
  <si>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</si>
  <si>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</si>
  <si>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</si>
  <si>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</si>
  <si>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</si>
  <si>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</si>
  <si>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</si>
  <si>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</si>
  <si>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</si>
  <si>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</si>
  <si>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</si>
  <si>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</si>
  <si>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</si>
  <si>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</si>
  <si>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</si>
  <si>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</si>
  <si>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</si>
  <si>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</si>
  <si>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</si>
  <si>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</si>
  <si>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</si>
  <si>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</si>
  <si>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</si>
  <si>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</si>
  <si>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</si>
  <si>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</si>
  <si>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</si>
  <si>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</si>
  <si>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</si>
  <si>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</si>
  <si>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</si>
  <si>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</si>
  <si>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</si>
  <si>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</si>
  <si>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</si>
  <si>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</si>
  <si>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</si>
  <si>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</si>
  <si>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</si>
  <si>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</si>
  <si>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</si>
  <si>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</si>
  <si>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</si>
  <si>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</si>
  <si>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</si>
  <si>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</si>
  <si>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</si>
  <si>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</si>
  <si>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</si>
  <si>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</si>
  <si>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</si>
  <si>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</si>
  <si>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</si>
  <si>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</si>
  <si>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</si>
  <si>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</si>
  <si>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</si>
  <si>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</si>
  <si>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</si>
  <si>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</si>
  <si>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</si>
  <si>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</si>
  <si>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</si>
  <si>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</si>
  <si>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</si>
  <si>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</si>
  <si>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</si>
  <si>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</si>
  <si>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</si>
  <si>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</si>
  <si>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</si>
  <si>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</si>
  <si>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</si>
  <si>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</si>
  <si>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</si>
  <si>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</si>
  <si>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</si>
  <si>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</si>
  <si>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</si>
  <si>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</si>
  <si>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</si>
  <si>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</si>
  <si>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</si>
  <si>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</si>
  <si>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</si>
  <si>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</si>
  <si>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</si>
  <si>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</si>
  <si>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</si>
  <si>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</si>
  <si>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</si>
  <si>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</si>
  <si>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</si>
  <si>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</si>
  <si>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</si>
  <si>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</si>
  <si>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</si>
  <si>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</si>
  <si>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</si>
  <si>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</si>
  <si>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</si>
  <si>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</si>
  <si>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</si>
  <si>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</si>
  <si>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</si>
  <si>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</si>
  <si>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</si>
  <si>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</si>
  <si>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</si>
  <si>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</si>
  <si>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</si>
  <si>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</si>
  <si>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</si>
  <si>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</si>
  <si>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</si>
  <si>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</si>
  <si>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</si>
  <si>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</si>
  <si>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</si>
  <si>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</si>
  <si>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</si>
  <si>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</si>
  <si>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</si>
  <si>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</si>
  <si>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</si>
  <si>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</si>
  <si>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</si>
  <si>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</si>
  <si>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</si>
  <si>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</si>
  <si>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</si>
  <si>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</si>
  <si>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</si>
  <si>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</si>
  <si>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</si>
  <si>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</si>
  <si>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</si>
  <si>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</si>
  <si>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</si>
  <si>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</si>
  <si>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</si>
  <si>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</si>
  <si>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</si>
  <si>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</si>
  <si>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</si>
  <si>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</si>
  <si>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</si>
  <si>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</si>
  <si>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</si>
  <si>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</si>
  <si>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</si>
  <si>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</si>
  <si>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</si>
  <si>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</si>
  <si>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</si>
  <si>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</si>
  <si>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</si>
  <si>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</si>
  <si>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</si>
  <si>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</si>
  <si>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</si>
  <si>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</si>
  <si>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</si>
  <si>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</si>
  <si>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</si>
  <si>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</si>
  <si>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</si>
  <si>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</si>
  <si>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</si>
  <si>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</si>
  <si>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</si>
  <si>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</si>
  <si>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</si>
  <si>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</si>
  <si>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</si>
  <si>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</si>
  <si>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</si>
  <si>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</si>
  <si>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</si>
  <si>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</si>
  <si>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</si>
  <si>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</si>
  <si>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</si>
  <si>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</si>
  <si>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</si>
  <si>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</si>
  <si>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</si>
  <si>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</si>
  <si>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</si>
  <si>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</si>
  <si>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</si>
  <si>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</si>
  <si>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</si>
  <si>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</si>
  <si>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</si>
  <si>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</si>
  <si>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</si>
  <si>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</si>
  <si>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</si>
  <si>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</si>
  <si>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</si>
  <si>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</si>
  <si>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</si>
  <si>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</si>
  <si>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</si>
  <si>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</si>
  <si>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</si>
  <si>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</si>
  <si>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</si>
  <si>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</si>
  <si>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</si>
  <si>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</si>
  <si>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</si>
  <si>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</si>
  <si>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</si>
  <si>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</si>
  <si>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</si>
  <si>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</si>
  <si>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</si>
  <si>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</si>
  <si>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</si>
  <si>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</si>
  <si>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</si>
  <si>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</si>
  <si>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</si>
  <si>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</si>
  <si>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</si>
  <si>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</si>
  <si>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</si>
  <si>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</si>
  <si>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</si>
  <si>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</si>
  <si>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</si>
  <si>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</si>
  <si>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</si>
  <si>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</si>
  <si>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</si>
  <si>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</si>
  <si>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</si>
  <si>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</si>
  <si>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</si>
  <si>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</si>
  <si>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</si>
  <si>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</si>
  <si>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</si>
  <si>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</si>
  <si>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</si>
  <si>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</si>
  <si>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</si>
  <si>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</si>
  <si>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</si>
  <si>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</si>
  <si>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</si>
  <si>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</si>
  <si>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</si>
  <si>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</si>
  <si>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</si>
  <si>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</si>
  <si>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</si>
  <si>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</si>
  <si>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</si>
  <si>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</si>
  <si>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</si>
  <si>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</si>
  <si>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</si>
  <si>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</si>
  <si>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</si>
  <si>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</si>
  <si>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</si>
  <si>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</si>
  <si>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</si>
  <si>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</si>
  <si>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</si>
  <si>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</si>
  <si>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</si>
  <si>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</si>
  <si>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</si>
  <si>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</si>
  <si>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</si>
  <si>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</si>
  <si>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</si>
  <si>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</si>
  <si>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</si>
  <si>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</si>
  <si>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</si>
  <si>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</si>
  <si>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</si>
  <si>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</si>
  <si>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</si>
  <si>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</si>
  <si>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</si>
  <si>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</si>
  <si>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</si>
  <si>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</si>
  <si>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</si>
  <si>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</si>
  <si>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</si>
  <si>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</si>
  <si>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</si>
  <si>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</si>
  <si>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</si>
  <si>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</si>
  <si>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</si>
  <si>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</si>
  <si>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</si>
  <si>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</si>
  <si>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</si>
  <si>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</si>
  <si>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</si>
  <si>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</si>
  <si>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</si>
  <si>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</si>
  <si>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</si>
  <si>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</si>
  <si>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</si>
  <si>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</si>
  <si>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</si>
  <si>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</si>
  <si>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</si>
  <si>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</si>
  <si>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</si>
  <si>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</si>
  <si>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</si>
  <si>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</si>
  <si>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</si>
  <si>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</si>
  <si>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</si>
  <si>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</si>
  <si>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</si>
  <si>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</si>
  <si>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</si>
  <si>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</si>
  <si>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</si>
  <si>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</si>
  <si>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</si>
  <si>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</si>
  <si>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</si>
  <si>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</si>
  <si>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</si>
  <si>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</si>
  <si>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</si>
  <si>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</si>
  <si>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</si>
  <si>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</si>
  <si>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</si>
  <si>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</si>
  <si>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</si>
  <si>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</si>
  <si>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</si>
  <si>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</si>
  <si>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</si>
  <si>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</si>
  <si>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</si>
  <si>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</si>
  <si>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</si>
  <si>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</si>
  <si>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</si>
  <si>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</si>
  <si>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</si>
  <si>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</si>
  <si>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</si>
  <si>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</si>
  <si>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</si>
  <si>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</si>
  <si>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</si>
  <si>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</si>
  <si>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</si>
  <si>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</si>
  <si>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</si>
  <si>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</si>
  <si>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</si>
  <si>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</si>
  <si>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</si>
  <si>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</si>
  <si>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</si>
  <si>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</si>
  <si>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</si>
  <si>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</si>
  <si>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</si>
  <si>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</si>
  <si>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</si>
  <si>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</si>
  <si>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</si>
  <si>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</si>
  <si>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</si>
  <si>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</si>
  <si>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</si>
  <si>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</si>
  <si>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</si>
  <si>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</si>
  <si>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</si>
  <si>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</si>
  <si>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</si>
  <si>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</si>
  <si>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</si>
  <si>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</si>
  <si>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</si>
  <si>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</si>
  <si>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</si>
  <si>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</si>
  <si>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</si>
  <si>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</si>
  <si>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</si>
  <si>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</si>
  <si>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</si>
  <si>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</si>
  <si>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</si>
  <si>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</si>
  <si>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</si>
  <si>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</si>
  <si>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</si>
  <si>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</si>
  <si>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</si>
  <si>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</si>
  <si>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</si>
  <si>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</si>
  <si>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</si>
  <si>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</si>
  <si>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</si>
  <si>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</si>
  <si>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</si>
  <si>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</si>
  <si>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</si>
  <si>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</si>
  <si>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</si>
  <si>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</si>
  <si>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</si>
  <si>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</si>
  <si>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</si>
  <si>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</si>
  <si>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</si>
  <si>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</si>
  <si>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</si>
  <si>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</si>
  <si>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</si>
  <si>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</si>
  <si>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</si>
  <si>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</si>
  <si>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</si>
  <si>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</si>
  <si>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</si>
  <si>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</si>
  <si>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</si>
  <si>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</si>
  <si>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</si>
  <si>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</si>
  <si>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</si>
  <si>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</si>
  <si>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</si>
  <si>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</si>
  <si>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</si>
  <si>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</si>
  <si>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</si>
  <si>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</si>
  <si>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</si>
  <si>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</si>
  <si>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</si>
  <si>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</si>
  <si>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</si>
  <si>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</si>
  <si>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</si>
  <si>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</si>
  <si>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</si>
  <si>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</si>
  <si>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</si>
  <si>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</si>
  <si>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</si>
  <si>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</si>
  <si>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</si>
  <si>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</si>
  <si>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</si>
  <si>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</si>
  <si>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</si>
  <si>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</si>
  <si>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</si>
  <si>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</si>
  <si>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</si>
  <si>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</si>
  <si>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</si>
  <si>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</si>
  <si>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</si>
  <si>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</si>
  <si>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</si>
  <si>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</si>
  <si>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</si>
  <si>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</si>
  <si>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</si>
  <si>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</si>
  <si>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</si>
  <si>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</si>
  <si>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</si>
  <si>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</si>
  <si>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</si>
  <si>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</si>
  <si>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</si>
  <si>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</si>
  <si>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</si>
  <si>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</si>
  <si>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</si>
  <si>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</si>
  <si>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</si>
  <si>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</si>
  <si>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</si>
  <si>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</si>
  <si>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</si>
  <si>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</si>
  <si>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</si>
  <si>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</si>
  <si>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</si>
  <si>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</si>
  <si>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</si>
  <si>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</si>
  <si>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</si>
  <si>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</si>
  <si>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</si>
  <si>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</si>
  <si>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</si>
  <si>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</si>
  <si>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</si>
  <si>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</si>
  <si>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</si>
  <si>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</si>
  <si>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</si>
  <si>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</si>
  <si>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</si>
  <si>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</si>
  <si>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</si>
  <si>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</si>
  <si>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</si>
  <si>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</si>
  <si>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</si>
  <si>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</si>
  <si>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</si>
  <si>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</si>
  <si>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</si>
  <si>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</si>
  <si>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</si>
  <si>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</si>
  <si>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</si>
  <si>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</si>
  <si>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</si>
  <si>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</si>
  <si>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</si>
  <si>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</si>
  <si>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</si>
  <si>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</si>
  <si>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</si>
  <si>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</si>
  <si>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</si>
  <si>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</si>
  <si>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</si>
  <si>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</si>
  <si>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</si>
  <si>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</si>
  <si>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</si>
  <si>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</si>
  <si>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</si>
  <si>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</si>
  <si>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</si>
  <si>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</si>
  <si>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</si>
  <si>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</si>
  <si>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</si>
  <si>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</si>
  <si>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</si>
  <si>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</si>
  <si>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</si>
  <si>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</si>
  <si>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</si>
  <si>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</si>
  <si>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</si>
  <si>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</si>
  <si>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</si>
  <si>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</si>
  <si>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</si>
  <si>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</si>
  <si>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</si>
  <si>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</si>
  <si>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</si>
  <si>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</si>
  <si>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</si>
  <si>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</si>
  <si>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</si>
  <si>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</si>
  <si>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</si>
  <si>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</si>
  <si>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</si>
  <si>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</si>
  <si>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</si>
  <si>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</si>
  <si>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</si>
  <si>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</si>
  <si>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</si>
  <si>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</si>
  <si>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</si>
  <si>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</si>
  <si>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</si>
  <si>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</si>
  <si>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</si>
  <si>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</si>
  <si>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</si>
  <si>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</si>
  <si>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</si>
  <si>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</si>
  <si>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</si>
  <si>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</si>
  <si>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</si>
  <si>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</si>
  <si>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</si>
  <si>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</si>
  <si>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</si>
  <si>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</si>
  <si>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</si>
  <si>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</si>
  <si>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</si>
  <si>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</si>
  <si>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</si>
  <si>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</si>
  <si>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</si>
  <si>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</si>
  <si>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</si>
  <si>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</si>
  <si>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</si>
  <si>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</si>
  <si>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</si>
  <si>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</si>
  <si>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</si>
  <si>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</si>
  <si>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</si>
  <si>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</si>
  <si>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</si>
  <si>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</si>
  <si>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</si>
  <si>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</si>
  <si>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</si>
  <si>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</si>
  <si>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</si>
  <si>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</si>
  <si>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</si>
  <si>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</si>
  <si>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</si>
  <si>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</si>
  <si>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</si>
  <si>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</si>
  <si>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</si>
  <si>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</si>
  <si>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</si>
  <si>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</si>
  <si>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</si>
  <si>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</si>
  <si>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</si>
  <si>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</si>
  <si>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</si>
  <si>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</si>
  <si>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</si>
  <si>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</si>
  <si>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</si>
  <si>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</si>
  <si>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</si>
  <si>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</si>
  <si>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</si>
  <si>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</si>
  <si>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</si>
  <si>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</si>
  <si>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</si>
  <si>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</si>
  <si>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</si>
  <si>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</si>
  <si>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</si>
  <si>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</si>
  <si>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</si>
  <si>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</si>
  <si>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</si>
  <si>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</si>
  <si>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</si>
  <si>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</si>
  <si>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</si>
  <si>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</si>
  <si>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</si>
  <si>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</si>
  <si>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</si>
  <si>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</si>
  <si>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</si>
  <si>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</si>
  <si>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</si>
  <si>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</si>
  <si>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</si>
  <si>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</si>
  <si>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</si>
  <si>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</si>
  <si>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</si>
  <si>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</si>
  <si>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</si>
  <si>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</si>
  <si>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</si>
  <si>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</si>
  <si>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</si>
  <si>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</si>
  <si>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</si>
  <si>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</si>
  <si>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</si>
  <si>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</si>
  <si>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</si>
  <si>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</si>
  <si>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</si>
  <si>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</si>
  <si>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</si>
  <si>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</si>
  <si>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</si>
  <si>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</si>
  <si>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</si>
  <si>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</si>
  <si>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</si>
  <si>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</si>
  <si>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</si>
  <si>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</si>
  <si>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</si>
  <si>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</si>
  <si>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</si>
  <si>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</si>
  <si>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</si>
  <si>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</si>
  <si>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</si>
  <si>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</si>
  <si>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</si>
  <si>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</si>
  <si>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</si>
  <si>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</si>
  <si>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</si>
  <si>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</si>
  <si>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</si>
  <si>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</si>
  <si>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</si>
  <si>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</si>
  <si>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</si>
  <si>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</si>
  <si>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</si>
  <si>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</si>
  <si>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</si>
  <si>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</si>
  <si>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</si>
  <si>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</si>
  <si>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</si>
  <si>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</si>
  <si>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</si>
  <si>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</si>
  <si>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</si>
  <si>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</si>
  <si>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</si>
  <si>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</si>
  <si>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</si>
  <si>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</si>
  <si>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</si>
  <si>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</si>
  <si>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</si>
  <si>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</si>
  <si>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</si>
  <si>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</si>
  <si>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</si>
  <si>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</si>
  <si>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</si>
  <si>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</si>
  <si>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</si>
  <si>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</si>
  <si>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</si>
  <si>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</si>
  <si>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</si>
  <si>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</si>
  <si>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</si>
  <si>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</si>
  <si>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</si>
  <si>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</si>
  <si>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</si>
  <si>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</si>
  <si>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</si>
  <si>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</si>
  <si>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</si>
  <si>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</si>
  <si>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</si>
  <si>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</si>
  <si>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</si>
  <si>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</si>
  <si>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</si>
  <si>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</si>
  <si>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</si>
  <si>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</si>
  <si>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</si>
  <si>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</si>
  <si>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</si>
  <si>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</si>
  <si>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</si>
  <si>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</si>
  <si>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</si>
  <si>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</si>
  <si>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</si>
  <si>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</si>
  <si>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</si>
  <si>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</si>
  <si>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</si>
  <si>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</si>
  <si>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</si>
  <si>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</si>
  <si>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</si>
  <si>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</si>
  <si>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</si>
  <si>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</si>
  <si>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</si>
  <si>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</si>
  <si>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</si>
  <si>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</si>
  <si>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</si>
  <si>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</si>
  <si>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</si>
  <si>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</si>
  <si>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</si>
  <si>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</si>
  <si>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</si>
  <si>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</si>
  <si>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</si>
  <si>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</si>
  <si>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</si>
  <si>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</si>
  <si>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</si>
  <si>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</si>
  <si>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</si>
  <si>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</si>
  <si>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</si>
  <si>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</si>
  <si>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</si>
  <si>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</si>
  <si>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</si>
  <si>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</si>
  <si>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</si>
  <si>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</si>
  <si>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</si>
  <si>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</si>
  <si>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</si>
  <si>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</si>
  <si>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</si>
  <si>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</si>
  <si>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</si>
  <si>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</si>
  <si>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</si>
  <si>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</si>
  <si>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</si>
  <si>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</si>
  <si>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</si>
  <si>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</si>
  <si>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</si>
  <si>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</si>
  <si>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</si>
  <si>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</si>
  <si>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</si>
  <si>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</si>
  <si>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</si>
  <si>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</si>
  <si>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</si>
  <si>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</si>
  <si>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</si>
  <si>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</si>
  <si>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</si>
  <si>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</si>
  <si>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</si>
  <si>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</si>
  <si>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</si>
  <si>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</si>
  <si>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</si>
  <si>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</si>
  <si>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</si>
  <si>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</si>
  <si>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</si>
  <si>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</si>
  <si>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</si>
  <si>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</si>
  <si>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</si>
  <si>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</si>
  <si>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</si>
  <si>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</si>
  <si>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</si>
  <si>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</si>
  <si>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</si>
  <si>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</si>
  <si>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</si>
  <si>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</si>
  <si>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</si>
  <si>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</si>
  <si>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</si>
  <si>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</si>
  <si>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</si>
  <si>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</si>
  <si>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</si>
  <si>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</si>
  <si>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</si>
  <si>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</si>
  <si>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</si>
  <si>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</si>
  <si>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</si>
  <si>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</si>
  <si>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</si>
  <si>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</si>
  <si>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</si>
  <si>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</si>
  <si>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</si>
  <si>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</si>
  <si>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</si>
  <si>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</si>
  <si>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</si>
  <si>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</si>
  <si>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</si>
  <si>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</si>
  <si>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</si>
  <si>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</si>
  <si>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</si>
  <si>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</si>
  <si>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</si>
  <si>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</si>
  <si>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</si>
  <si>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</si>
  <si>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</si>
  <si>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</si>
  <si>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</si>
  <si>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</si>
  <si>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</si>
  <si>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</si>
  <si>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</si>
  <si>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</si>
  <si>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</si>
  <si>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</si>
  <si>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</si>
  <si>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</si>
  <si>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</si>
  <si>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</si>
  <si>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</si>
  <si>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</si>
  <si>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</si>
  <si>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</si>
  <si>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</si>
  <si>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</si>
  <si>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</si>
  <si>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</si>
  <si>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</si>
  <si>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</si>
  <si>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</si>
  <si>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</si>
  <si>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</si>
  <si>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</si>
  <si>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</si>
  <si>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</si>
  <si>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</si>
  <si>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</si>
  <si>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</si>
  <si>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</si>
  <si>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</si>
  <si>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</si>
  <si>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</si>
  <si>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</si>
  <si>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</si>
  <si>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</si>
  <si>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</si>
  <si>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</si>
  <si>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</si>
  <si>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</si>
  <si>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</si>
  <si>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</si>
  <si>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</si>
  <si>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</si>
  <si>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</si>
  <si>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</si>
  <si>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</si>
  <si>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</si>
  <si>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</si>
  <si>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</si>
  <si>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</si>
  <si>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</si>
  <si>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</si>
  <si>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</si>
  <si>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</si>
  <si>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</si>
  <si>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</si>
  <si>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</si>
  <si>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</si>
  <si>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</si>
  <si>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</si>
  <si>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</si>
  <si>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</si>
  <si>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</si>
  <si>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</si>
  <si>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</si>
  <si>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</si>
  <si>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</si>
  <si>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</si>
  <si>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</si>
  <si>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</si>
  <si>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</si>
  <si>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</si>
  <si>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</si>
  <si>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</si>
  <si>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</si>
  <si>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</si>
  <si>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</si>
  <si>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</si>
  <si>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</si>
  <si>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</si>
  <si>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</si>
  <si>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</si>
  <si>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</si>
  <si>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</si>
  <si>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</si>
  <si>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</si>
  <si>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</si>
  <si>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</si>
  <si>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</si>
  <si>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</si>
  <si>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</si>
  <si>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</si>
  <si>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</si>
  <si>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</si>
  <si>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</si>
  <si>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</si>
  <si>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</si>
  <si>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</si>
  <si>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</si>
  <si>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</si>
  <si>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</si>
  <si>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</si>
  <si>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</si>
  <si>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</si>
  <si>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</si>
  <si>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</si>
  <si>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</si>
  <si>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</si>
  <si>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</si>
  <si>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</si>
  <si>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</si>
  <si>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</si>
  <si>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</si>
  <si>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</si>
  <si>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</si>
  <si>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</si>
  <si>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</si>
  <si>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</si>
  <si>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</si>
  <si>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</si>
  <si>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</si>
  <si>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</si>
  <si>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</si>
  <si>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</si>
  <si>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</si>
  <si>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</si>
  <si>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</si>
  <si>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</si>
  <si>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</si>
  <si>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</si>
  <si>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</si>
  <si>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</si>
  <si>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</si>
  <si>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</si>
  <si>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</si>
  <si>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</si>
  <si>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</si>
  <si>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</si>
  <si>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</si>
  <si>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</si>
  <si>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</si>
  <si>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</si>
  <si>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</si>
  <si>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</si>
  <si>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</si>
  <si>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</si>
  <si>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</si>
  <si>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</si>
  <si>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</si>
  <si>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</si>
  <si>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</si>
  <si>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</si>
  <si>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</si>
  <si>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</si>
  <si>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</si>
  <si>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</si>
  <si>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</si>
  <si>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</si>
  <si>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</si>
  <si>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</si>
  <si>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</si>
  <si>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</si>
  <si>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</si>
  <si>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</si>
  <si>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</si>
  <si>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</si>
  <si>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</si>
  <si>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</si>
  <si>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</si>
  <si>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</si>
  <si>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</si>
  <si>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</si>
  <si>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</si>
  <si>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</si>
  <si>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</si>
  <si>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</si>
  <si>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</si>
  <si>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</si>
  <si>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</si>
  <si>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</si>
  <si>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</si>
  <si>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</si>
  <si>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</si>
  <si>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</si>
  <si>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</si>
  <si>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</si>
  <si>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</si>
  <si>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</si>
  <si>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</si>
  <si>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</si>
  <si>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</si>
  <si>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</si>
  <si>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</si>
  <si>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</si>
  <si>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</si>
  <si>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</si>
  <si>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</si>
  <si>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</si>
  <si>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</si>
  <si>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</si>
  <si>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</si>
  <si>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</si>
  <si>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</si>
  <si>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</si>
  <si>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</si>
  <si>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</si>
  <si>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</si>
  <si>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</si>
  <si>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</si>
  <si>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</si>
  <si>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</si>
  <si>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</si>
  <si>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</si>
  <si>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</si>
  <si>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</si>
  <si>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</si>
  <si>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</si>
  <si>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</si>
  <si>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</si>
  <si>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</si>
  <si>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</si>
  <si>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</si>
  <si>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</si>
  <si>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</si>
  <si>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</si>
  <si>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</si>
  <si>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</si>
  <si>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</si>
  <si>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</si>
  <si>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</si>
  <si>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</si>
  <si>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</si>
  <si>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</si>
  <si>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</si>
  <si>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</si>
  <si>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</si>
  <si>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</si>
  <si>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</si>
  <si>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</si>
  <si>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</si>
  <si>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</si>
  <si>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</si>
  <si>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</si>
  <si>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</si>
  <si>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</si>
  <si>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</si>
  <si>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</si>
  <si>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</si>
  <si>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</si>
  <si>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</si>
  <si>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</si>
  <si>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</si>
  <si>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</si>
  <si>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</si>
  <si>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</si>
  <si>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</si>
  <si>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</si>
  <si>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</si>
  <si>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</si>
  <si>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</si>
  <si>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</si>
  <si>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</si>
  <si>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</si>
  <si>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</si>
  <si>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</si>
  <si>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</si>
  <si>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</si>
  <si>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</si>
  <si>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</si>
  <si>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</si>
  <si>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</si>
  <si>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</si>
  <si>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</si>
  <si>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</si>
  <si>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</si>
  <si>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</si>
  <si>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</si>
  <si>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</si>
  <si>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</si>
  <si>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</si>
  <si>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</si>
  <si>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</si>
  <si>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</si>
  <si>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</si>
  <si>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</si>
  <si>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</si>
  <si>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</si>
  <si>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</si>
  <si>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</si>
  <si>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</si>
  <si>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</si>
  <si>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</si>
  <si>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</si>
  <si>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</si>
  <si>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</si>
  <si>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</si>
  <si>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</si>
  <si>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</si>
  <si>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</si>
  <si>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</si>
  <si>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</si>
  <si>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</si>
  <si>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</si>
  <si>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</si>
  <si>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</si>
  <si>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</si>
  <si>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</si>
  <si>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</si>
  <si>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</si>
  <si>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</si>
  <si>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</si>
  <si>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</si>
  <si>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</si>
  <si>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</si>
  <si>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</si>
  <si>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</si>
  <si>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</si>
  <si>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</si>
  <si>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</si>
  <si>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</si>
  <si>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</si>
  <si>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</si>
  <si>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</si>
  <si>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</si>
  <si>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</si>
  <si>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</si>
  <si>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</si>
  <si>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</si>
  <si>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</si>
  <si>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</si>
  <si>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</si>
  <si>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</si>
  <si>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</si>
  <si>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</si>
  <si>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</si>
  <si>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</si>
  <si>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</si>
  <si>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</si>
  <si>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</si>
  <si>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</si>
  <si>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</si>
  <si>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</si>
  <si>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</si>
  <si>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</si>
  <si>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</si>
  <si>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</si>
  <si>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</si>
  <si>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</si>
  <si>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</si>
  <si>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</si>
  <si>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</si>
  <si>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</si>
  <si>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</si>
  <si>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</si>
  <si>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</si>
  <si>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</si>
  <si>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</si>
  <si>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</si>
  <si>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</si>
  <si>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</si>
  <si>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</si>
  <si>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</si>
  <si>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</si>
  <si>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</si>
  <si>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</si>
  <si>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</si>
  <si>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</si>
  <si>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</si>
  <si>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</si>
  <si>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</si>
  <si>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</si>
  <si>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</si>
  <si>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</si>
  <si>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</si>
  <si>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</si>
  <si>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</si>
  <si>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</si>
  <si>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</si>
  <si>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</si>
  <si>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</si>
  <si>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</si>
  <si>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</si>
  <si>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</si>
  <si>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</si>
  <si>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</si>
  <si>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</si>
  <si>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</si>
  <si>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</si>
  <si>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</si>
  <si>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</si>
  <si>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</si>
  <si>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</si>
  <si>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</si>
  <si>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</si>
  <si>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</si>
  <si>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</si>
  <si>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</si>
  <si>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</si>
  <si>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</si>
  <si>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</si>
  <si>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</si>
  <si>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</si>
  <si>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</si>
  <si>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</si>
  <si>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</si>
  <si>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</si>
  <si>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</si>
  <si>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</si>
  <si>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</si>
  <si>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</si>
  <si>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</si>
  <si>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</si>
  <si>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</si>
  <si>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</si>
  <si>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</si>
  <si>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</si>
  <si>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</si>
  <si>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</si>
  <si>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</si>
  <si>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</si>
  <si>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</si>
  <si>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</si>
  <si>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</si>
  <si>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</si>
  <si>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</si>
  <si>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</si>
  <si>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</si>
  <si>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</si>
  <si>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</si>
  <si>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</si>
  <si>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</si>
  <si>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</si>
  <si>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</si>
  <si>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</si>
  <si>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</si>
  <si>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</si>
  <si>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</si>
  <si>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</si>
  <si>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</si>
  <si>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</si>
  <si>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</si>
  <si>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</si>
  <si>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</si>
  <si>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</si>
  <si>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</si>
  <si>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</si>
  <si>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</si>
  <si>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</si>
  <si>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</si>
  <si>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</si>
  <si>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</si>
  <si>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</si>
  <si>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</si>
  <si>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</si>
  <si>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</si>
  <si>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</si>
  <si>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</si>
  <si>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</si>
  <si>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</si>
  <si>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</si>
  <si>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</si>
  <si>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</si>
  <si>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</si>
  <si>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</si>
  <si>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</si>
  <si>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</si>
  <si>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</si>
  <si>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</si>
  <si>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</si>
  <si>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</si>
  <si>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</si>
  <si>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</si>
  <si>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</si>
  <si>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</si>
  <si>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</si>
  <si>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</si>
  <si>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</si>
  <si>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</si>
  <si>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</si>
  <si>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</si>
  <si>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</si>
  <si>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</si>
  <si>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</si>
  <si>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</si>
  <si>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</si>
  <si>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</si>
  <si>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</si>
  <si>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</si>
  <si>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</si>
  <si>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</si>
  <si>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</si>
  <si>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</si>
  <si>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</si>
  <si>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</si>
  <si>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</si>
  <si>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</si>
  <si>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</si>
  <si>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</si>
  <si>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</si>
  <si>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</si>
  <si>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</si>
  <si>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</si>
  <si>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</si>
  <si>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</si>
  <si>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</si>
  <si>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</si>
  <si>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</si>
  <si>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</si>
  <si>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</si>
  <si>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</si>
  <si>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</si>
  <si>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</si>
  <si>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</si>
  <si>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</si>
  <si>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</si>
  <si>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</si>
  <si>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</si>
  <si>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</si>
  <si>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</si>
  <si>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</si>
  <si>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</si>
  <si>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</si>
  <si>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</si>
  <si>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</si>
  <si>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</si>
  <si>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</si>
  <si>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</si>
  <si>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</si>
  <si>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</si>
  <si>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</si>
  <si>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</si>
  <si>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</si>
  <si>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</si>
  <si>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</si>
  <si>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</si>
  <si>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</si>
  <si>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</si>
  <si>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</si>
  <si>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</si>
  <si>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</si>
  <si>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</si>
  <si>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</si>
  <si>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</si>
  <si>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</si>
  <si>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</si>
  <si>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</si>
  <si>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</si>
  <si>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</si>
  <si>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</si>
  <si>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</si>
  <si>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</si>
  <si>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</si>
  <si>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</si>
  <si>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</si>
  <si>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</si>
  <si>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</si>
  <si>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</si>
  <si>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</si>
  <si>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</si>
  <si>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</si>
  <si>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</si>
  <si>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</si>
  <si>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</si>
  <si>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</si>
  <si>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</si>
  <si>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</si>
  <si>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</si>
  <si>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</si>
  <si>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</si>
  <si>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</si>
  <si>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</si>
  <si>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</si>
  <si>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</si>
  <si>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</si>
  <si>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</si>
  <si>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</si>
  <si>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</si>
  <si>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</si>
  <si>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</si>
  <si>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</si>
  <si>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</si>
  <si>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</si>
  <si>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</si>
  <si>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</si>
  <si>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</si>
  <si>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</si>
  <si>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</si>
  <si>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</si>
  <si>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</si>
  <si>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</si>
  <si>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</si>
  <si>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</si>
  <si>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</si>
  <si>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</si>
  <si>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</si>
  <si>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</si>
  <si>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</si>
  <si>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</si>
  <si>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</si>
  <si>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</si>
  <si>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</si>
  <si>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</si>
  <si>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</si>
  <si>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</si>
  <si>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</si>
  <si>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</si>
  <si>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</si>
  <si>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</si>
  <si>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</si>
  <si>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</si>
  <si>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</si>
  <si>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</si>
  <si>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</si>
  <si>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</si>
  <si>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</si>
  <si>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</si>
  <si>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</si>
  <si>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</si>
  <si>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</si>
  <si>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</si>
  <si>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</si>
  <si>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</si>
  <si>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</si>
  <si>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</si>
  <si>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</si>
  <si>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</si>
  <si>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</si>
  <si>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</si>
  <si>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</si>
  <si>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</si>
  <si>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</si>
  <si>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</si>
  <si>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</si>
  <si>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</si>
  <si>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</si>
  <si>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</si>
  <si>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</si>
  <si>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</si>
  <si>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</si>
  <si>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</si>
  <si>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</si>
  <si>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</si>
  <si>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</si>
  <si>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</si>
  <si>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</si>
  <si>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</si>
  <si>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</si>
  <si>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</si>
  <si>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</si>
  <si>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</si>
  <si>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</si>
  <si>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</si>
  <si>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</si>
  <si>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</si>
  <si>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</si>
  <si>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</si>
  <si>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</si>
  <si>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</si>
  <si>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</si>
  <si>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</si>
  <si>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</si>
  <si>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</si>
  <si>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</si>
  <si>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</si>
  <si>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</si>
  <si>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</si>
  <si>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</si>
  <si>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</si>
  <si>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</si>
  <si>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</si>
  <si>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</si>
  <si>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</si>
  <si>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</si>
  <si>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</si>
  <si>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</si>
  <si>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</si>
  <si>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</si>
  <si>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</si>
  <si>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</si>
  <si>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</si>
  <si>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</si>
  <si>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</si>
  <si>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</si>
  <si>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</si>
  <si>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</si>
  <si>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</si>
  <si>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</si>
  <si>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</si>
  <si>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</si>
  <si>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</si>
  <si>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</si>
  <si>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</si>
  <si>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</si>
  <si>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</si>
  <si>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</si>
  <si>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</si>
  <si>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</si>
  <si>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</si>
  <si>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</si>
  <si>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</si>
  <si>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</si>
  <si>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</si>
  <si>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</si>
  <si>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</si>
  <si>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</si>
  <si>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</si>
  <si>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</si>
  <si>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</si>
  <si>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</si>
  <si>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</si>
  <si>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</si>
  <si>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</si>
  <si>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</si>
  <si>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</si>
  <si>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</si>
  <si>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</si>
  <si>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</si>
  <si>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</si>
  <si>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</si>
  <si>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</si>
  <si>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</si>
  <si>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</si>
  <si>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</si>
  <si>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</si>
  <si>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</si>
  <si>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</si>
  <si>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</si>
  <si>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</si>
  <si>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</si>
  <si>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</si>
  <si>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</si>
  <si>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</si>
  <si>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</si>
  <si>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</si>
  <si>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</si>
  <si>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</si>
  <si>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</si>
  <si>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</si>
  <si>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</si>
  <si>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</si>
  <si>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</si>
  <si>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</si>
  <si>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</si>
  <si>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</si>
  <si>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</si>
  <si>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</si>
  <si>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</si>
  <si>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</si>
  <si>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</si>
  <si>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</si>
  <si>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</si>
  <si>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</si>
  <si>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</si>
  <si>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</si>
  <si>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</si>
  <si>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</si>
  <si>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</si>
  <si>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</si>
  <si>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</si>
  <si>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</si>
  <si>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</si>
  <si>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</si>
  <si>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</si>
  <si>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</si>
  <si>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</si>
  <si>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</si>
  <si>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</si>
  <si>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</si>
  <si>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</si>
  <si>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</si>
  <si>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</si>
  <si>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</si>
  <si>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</si>
  <si>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</si>
  <si>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</si>
  <si>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</si>
  <si>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</si>
  <si>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</si>
  <si>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</si>
  <si>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</si>
  <si>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</si>
  <si>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</si>
  <si>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</si>
  <si>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</si>
  <si>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</si>
  <si>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</si>
  <si>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</si>
  <si>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</si>
  <si>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</si>
  <si>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</si>
  <si>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</si>
  <si>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</si>
  <si>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</si>
  <si>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</si>
  <si>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</si>
  <si>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</si>
  <si>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</si>
  <si>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</si>
  <si>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</si>
  <si>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</si>
  <si>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</si>
  <si>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</si>
  <si>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</si>
  <si>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</si>
  <si>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</si>
  <si>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</si>
  <si>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</si>
  <si>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</si>
  <si>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</si>
  <si>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</si>
  <si>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</si>
  <si>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</si>
  <si>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</si>
  <si>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</si>
  <si>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</si>
  <si>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</si>
  <si>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</si>
  <si>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</si>
  <si>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</si>
  <si>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</si>
  <si>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</si>
  <si>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</si>
  <si>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</si>
  <si>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</si>
  <si>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</si>
  <si>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</si>
  <si>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</si>
  <si>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</si>
  <si>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</si>
  <si>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</si>
  <si>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</si>
  <si>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</si>
  <si>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</si>
  <si>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</si>
  <si>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</si>
  <si>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</si>
  <si>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</si>
  <si>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</si>
  <si>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</si>
  <si>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</si>
  <si>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</si>
  <si>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</si>
  <si>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</si>
  <si>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</si>
  <si>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</si>
  <si>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</si>
  <si>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</si>
  <si>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</si>
  <si>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</si>
  <si>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</si>
  <si>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</si>
  <si>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</si>
  <si>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</si>
  <si>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</si>
  <si>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</si>
  <si>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</si>
  <si>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</si>
  <si>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</si>
  <si>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</si>
  <si>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</si>
  <si>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</si>
  <si>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</si>
  <si>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</si>
  <si>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</si>
  <si>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</si>
  <si>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</si>
  <si>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</si>
  <si>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</si>
  <si>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</si>
  <si>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</si>
  <si>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</si>
  <si>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</si>
  <si>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</si>
  <si>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</si>
  <si>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</si>
  <si>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</si>
  <si>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</si>
  <si>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</si>
  <si>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</si>
  <si>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</si>
  <si>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</si>
  <si>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</si>
  <si>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</si>
  <si>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</si>
  <si>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</si>
  <si>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</si>
  <si>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</si>
  <si>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</si>
  <si>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</si>
  <si>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</si>
  <si>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</si>
  <si>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</si>
  <si>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</si>
  <si>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</si>
  <si>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</si>
  <si>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</si>
  <si>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</si>
  <si>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</si>
  <si>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</si>
  <si>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</si>
  <si>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</si>
  <si>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</si>
  <si>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</si>
  <si>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</si>
  <si>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</si>
  <si>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</si>
  <si>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</si>
  <si>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</si>
  <si>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</si>
  <si>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</si>
  <si>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</si>
  <si>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</si>
  <si>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</si>
  <si>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</si>
  <si>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</si>
  <si>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</si>
  <si>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</si>
  <si>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</si>
  <si>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</si>
  <si>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</si>
  <si>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</si>
  <si>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</si>
  <si>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</si>
  <si>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</si>
  <si>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</si>
  <si>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</si>
  <si>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</si>
  <si>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</si>
  <si>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</si>
  <si>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</si>
  <si>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</si>
  <si>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</si>
  <si>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</si>
  <si>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</si>
  <si>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</si>
  <si>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</si>
  <si>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</si>
  <si>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</si>
  <si>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</si>
  <si>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</si>
  <si>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</si>
  <si>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</si>
  <si>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</si>
  <si>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</si>
  <si>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</si>
  <si>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</si>
  <si>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</si>
  <si>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</si>
  <si>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</si>
  <si>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</si>
  <si>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</si>
  <si>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</si>
  <si>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</si>
  <si>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</si>
  <si>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</si>
  <si>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</si>
  <si>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</si>
  <si>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</si>
  <si>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</si>
  <si>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</si>
  <si>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</si>
  <si>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</si>
  <si>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</si>
  <si>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</si>
  <si>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</si>
  <si>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</si>
  <si>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</si>
  <si>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</si>
  <si>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</si>
  <si>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</si>
  <si>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</si>
  <si>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</si>
  <si>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</si>
  <si>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</si>
  <si>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</si>
  <si>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</si>
  <si>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</si>
  <si>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</si>
  <si>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</si>
  <si>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</si>
  <si>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</si>
  <si>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</si>
  <si>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</si>
  <si>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</si>
  <si>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</si>
  <si>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</si>
  <si>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</si>
  <si>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</si>
  <si>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</si>
  <si>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</si>
  <si>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</si>
  <si>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</si>
  <si>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</si>
  <si>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</si>
  <si>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</si>
  <si>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</si>
  <si>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</si>
  <si>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</si>
  <si>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</si>
  <si>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</si>
  <si>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</si>
  <si>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</si>
  <si>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</si>
  <si>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</si>
  <si>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</si>
  <si>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</si>
  <si>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</si>
  <si>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</si>
  <si>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</si>
  <si>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</si>
  <si>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</si>
  <si>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</si>
  <si>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</si>
  <si>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</si>
  <si>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</si>
  <si>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</si>
  <si>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</si>
  <si>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</si>
  <si>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</si>
  <si>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</si>
  <si>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</si>
  <si>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</si>
  <si>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</si>
  <si>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</si>
  <si>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</si>
  <si>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</si>
  <si>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</si>
  <si>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</si>
  <si>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</si>
  <si>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</si>
  <si>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</si>
  <si>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</si>
  <si>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</si>
  <si>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</si>
  <si>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</si>
  <si>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</si>
  <si>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</si>
  <si>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</si>
  <si>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</si>
  <si>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</si>
  <si>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</si>
  <si>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</si>
  <si>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</si>
  <si>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</si>
  <si>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</si>
  <si>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</si>
  <si>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</si>
  <si>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</si>
  <si>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</si>
  <si>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</si>
  <si>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</si>
  <si>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</si>
  <si>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</si>
  <si>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</si>
  <si>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</si>
  <si>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</si>
  <si>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</si>
  <si>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</si>
  <si>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</si>
  <si>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</si>
  <si>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</si>
  <si>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</si>
  <si>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</si>
  <si>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</si>
  <si>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</si>
  <si>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</si>
  <si>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</si>
  <si>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</si>
  <si>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</si>
  <si>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</si>
  <si>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</si>
  <si>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</si>
  <si>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</si>
  <si>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</si>
  <si>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</si>
  <si>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</si>
  <si>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</si>
  <si>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</si>
  <si>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</si>
  <si>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</si>
  <si>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</si>
  <si>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</si>
  <si>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</si>
  <si>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</si>
  <si>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</si>
  <si>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</si>
  <si>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</si>
  <si>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</si>
  <si>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</si>
  <si>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</si>
  <si>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</si>
  <si>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</si>
  <si>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</si>
  <si>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</si>
  <si>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</si>
  <si>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</si>
  <si>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</si>
  <si>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</si>
  <si>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</si>
  <si>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</si>
  <si>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</si>
  <si>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</si>
  <si>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</si>
  <si>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</si>
  <si>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</si>
  <si>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</si>
  <si>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</si>
  <si>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</si>
  <si>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</si>
  <si>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</si>
  <si>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</si>
  <si>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</si>
  <si>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</si>
  <si>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</si>
  <si>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</si>
  <si>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</si>
  <si>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</si>
  <si>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</si>
  <si>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</si>
  <si>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</si>
  <si>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</si>
  <si>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</si>
  <si>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</si>
  <si>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</si>
  <si>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</si>
  <si>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</si>
  <si>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</si>
  <si>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</si>
  <si>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</si>
  <si>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</si>
  <si>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</si>
  <si>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</si>
  <si>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</si>
  <si>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</si>
  <si>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</si>
  <si>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</si>
  <si>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</si>
  <si>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</si>
  <si>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</si>
  <si>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</si>
  <si>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</si>
  <si>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</si>
  <si>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</si>
  <si>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</si>
  <si>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</si>
  <si>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</si>
  <si>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</si>
  <si>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</si>
  <si>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</si>
  <si>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</si>
  <si>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</si>
  <si>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</si>
  <si>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</si>
  <si>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</si>
  <si>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</si>
  <si>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</si>
  <si>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</si>
  <si>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</si>
  <si>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</si>
  <si>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</si>
  <si>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</si>
  <si>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</si>
  <si>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</si>
  <si>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</si>
  <si>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</si>
  <si>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</si>
  <si>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</si>
  <si>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</si>
  <si>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</si>
  <si>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</si>
  <si>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</si>
  <si>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</si>
  <si>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</si>
  <si>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</si>
  <si>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</si>
  <si>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</si>
  <si>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</si>
  <si>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</si>
  <si>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</si>
  <si>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</si>
  <si>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</si>
  <si>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</si>
  <si>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</si>
  <si>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</si>
  <si>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</si>
  <si>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</si>
  <si>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</si>
  <si>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</si>
  <si>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</si>
  <si>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</si>
  <si>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</si>
  <si>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</si>
  <si>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</si>
  <si>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</si>
  <si>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</si>
  <si>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</si>
  <si>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</si>
  <si>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</si>
  <si>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</si>
  <si>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</si>
  <si>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</si>
  <si>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</si>
  <si>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</si>
  <si>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</si>
  <si>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</si>
  <si>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</si>
  <si>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</si>
  <si>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</si>
  <si>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</si>
  <si>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</si>
  <si>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</si>
  <si>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</si>
  <si>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</si>
  <si>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</si>
  <si>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</si>
  <si>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</si>
  <si>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</si>
  <si>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</si>
  <si>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</si>
  <si>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</si>
  <si>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</si>
  <si>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</si>
  <si>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</si>
  <si>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</si>
  <si>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</si>
  <si>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</si>
  <si>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</si>
  <si>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</si>
  <si>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</si>
  <si>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</si>
  <si>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</si>
  <si>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</si>
  <si>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</si>
  <si>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</si>
  <si>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</si>
  <si>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</si>
  <si>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</si>
  <si>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</si>
  <si>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</si>
  <si>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</si>
  <si>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</si>
  <si>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</si>
  <si>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</si>
  <si>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</si>
  <si>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</si>
  <si>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</si>
  <si>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</si>
  <si>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</si>
  <si>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</si>
  <si>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</si>
  <si>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</si>
  <si>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</si>
  <si>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</si>
  <si>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</si>
  <si>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</si>
  <si>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</si>
  <si>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</si>
  <si>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</si>
  <si>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</si>
  <si>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</si>
  <si>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</si>
  <si>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</si>
  <si>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</si>
  <si>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</si>
  <si>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</si>
  <si>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</si>
  <si>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</si>
  <si>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</si>
  <si>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</si>
  <si>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</si>
  <si>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</si>
  <si>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</si>
  <si>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</si>
  <si>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</si>
  <si>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</si>
  <si>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</si>
  <si>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</si>
  <si>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</si>
  <si>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</si>
  <si>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</si>
  <si>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</si>
  <si>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</si>
  <si>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</si>
  <si>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</si>
  <si>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</si>
  <si>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</si>
  <si>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</si>
  <si>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</si>
  <si>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</si>
  <si>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</si>
  <si>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</si>
  <si>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</si>
  <si>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</si>
  <si>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</si>
  <si>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</si>
  <si>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</si>
  <si>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</si>
  <si>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</si>
  <si>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</si>
  <si>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</si>
  <si>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</si>
  <si>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</si>
  <si>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</si>
  <si>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</si>
  <si>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</si>
  <si>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</si>
  <si>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</si>
  <si>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</si>
  <si>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</si>
  <si>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</si>
  <si>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</si>
  <si>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</si>
  <si>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</si>
  <si>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</si>
  <si>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</si>
  <si>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</si>
  <si>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</si>
  <si>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</si>
  <si>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</si>
  <si>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</si>
  <si>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</si>
  <si>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</si>
  <si>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</si>
  <si>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</si>
  <si>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</si>
  <si>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</si>
  <si>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</si>
  <si>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</si>
  <si>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</si>
  <si>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</si>
  <si>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</si>
  <si>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</si>
  <si>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</si>
  <si>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</si>
  <si>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</si>
  <si>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</si>
  <si>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</si>
  <si>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</si>
  <si>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</si>
  <si>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</si>
  <si>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</si>
  <si>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</si>
  <si>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</si>
  <si>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</si>
  <si>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</si>
  <si>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</si>
  <si>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</si>
  <si>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</si>
  <si>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</si>
  <si>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</si>
  <si>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</si>
  <si>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</si>
  <si>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</si>
  <si>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</si>
  <si>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</si>
  <si>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</si>
  <si>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</si>
  <si>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</si>
  <si>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</si>
  <si>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</si>
  <si>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</si>
  <si>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</si>
  <si>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</si>
  <si>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</si>
  <si>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</si>
  <si>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</si>
  <si>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</si>
  <si>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</si>
  <si>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</si>
  <si>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</si>
  <si>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</si>
  <si>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</si>
  <si>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</si>
  <si>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</si>
  <si>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</si>
  <si>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</si>
  <si>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</si>
  <si>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</si>
  <si>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</si>
  <si>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</si>
  <si>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</si>
  <si>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</si>
  <si>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</si>
  <si>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</si>
  <si>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</si>
  <si>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</si>
  <si>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</si>
  <si>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</si>
  <si>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</si>
  <si>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</si>
  <si>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</si>
  <si>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</si>
  <si>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</si>
  <si>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</si>
  <si>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</si>
  <si>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</si>
  <si>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</si>
  <si>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</si>
  <si>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</si>
  <si>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</si>
  <si>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</si>
  <si>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</si>
  <si>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</si>
  <si>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</si>
  <si>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</si>
  <si>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</si>
  <si>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</si>
  <si>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</si>
  <si>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</si>
  <si>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</si>
  <si>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</si>
  <si>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</si>
  <si>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</si>
  <si>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</si>
  <si>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</si>
  <si>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</si>
  <si>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</si>
  <si>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</si>
  <si>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</si>
  <si>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</si>
  <si>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</si>
  <si>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</si>
  <si>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</si>
  <si>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</si>
  <si>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</si>
  <si>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</si>
  <si>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</si>
  <si>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</si>
  <si>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</si>
  <si>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</si>
  <si>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</si>
  <si>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</si>
  <si>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</si>
  <si>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</si>
  <si>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</si>
  <si>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</si>
  <si>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</si>
  <si>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</si>
  <si>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</si>
  <si>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</si>
  <si>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</si>
  <si>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</si>
  <si>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</si>
  <si>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</si>
  <si>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</si>
  <si>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</si>
  <si>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</si>
  <si>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</si>
  <si>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</si>
  <si>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</si>
  <si>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</si>
  <si>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</si>
  <si>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</si>
  <si>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</si>
  <si>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</si>
  <si>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</si>
  <si>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</si>
  <si>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</si>
  <si>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</si>
  <si>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</si>
  <si>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</si>
  <si>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</si>
  <si>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</si>
  <si>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</si>
  <si>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</si>
  <si>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</si>
  <si>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</si>
  <si>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</si>
  <si>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</si>
  <si>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</si>
  <si>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</si>
  <si>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</si>
  <si>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</si>
  <si>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</si>
  <si>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</si>
  <si>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</si>
  <si>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</si>
  <si>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</si>
  <si>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</si>
  <si>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</si>
  <si>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</si>
  <si>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</si>
  <si>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</si>
  <si>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</si>
  <si>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</si>
  <si>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</si>
  <si>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</si>
  <si>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</si>
  <si>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</si>
  <si>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</si>
  <si>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</si>
  <si>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</si>
  <si>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</si>
  <si>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</si>
  <si>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</si>
  <si>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</si>
  <si>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</si>
  <si>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</si>
  <si>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</si>
  <si>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</si>
  <si>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</si>
  <si>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</si>
  <si>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</si>
  <si>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</si>
  <si>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</si>
  <si>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</si>
  <si>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</si>
  <si>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</si>
  <si>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</si>
  <si>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</si>
  <si>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</si>
  <si>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</si>
  <si>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</si>
  <si>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</si>
  <si>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</si>
  <si>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</si>
  <si>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</si>
  <si>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</si>
  <si>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</si>
  <si>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</si>
  <si>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</si>
  <si>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</si>
  <si>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</si>
  <si>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</si>
  <si>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</si>
  <si>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</si>
  <si>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</si>
  <si>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</si>
  <si>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</si>
  <si>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</si>
  <si>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</si>
  <si>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</si>
  <si>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</si>
  <si>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</si>
  <si>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</si>
  <si>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</si>
  <si>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</si>
  <si>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</si>
  <si>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</si>
  <si>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</si>
  <si>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</si>
  <si>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</si>
  <si>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</si>
  <si>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</si>
  <si>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</si>
  <si>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</si>
  <si>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</si>
  <si>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</si>
  <si>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</si>
  <si>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</si>
  <si>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</si>
  <si>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</si>
  <si>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</si>
  <si>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</si>
  <si>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</si>
  <si>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</si>
  <si>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</si>
  <si>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</si>
  <si>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</si>
  <si>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</si>
  <si>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</si>
  <si>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</si>
  <si>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</si>
  <si>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</si>
  <si>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</si>
  <si>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</si>
  <si>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</si>
  <si>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</si>
  <si>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</si>
  <si>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</si>
  <si>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</si>
  <si>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</si>
  <si>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</si>
  <si>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</si>
  <si>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</si>
  <si>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</si>
  <si>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</si>
  <si>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</si>
  <si>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</si>
  <si>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</si>
  <si>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</si>
  <si>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</si>
  <si>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</si>
  <si>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</si>
  <si>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</si>
  <si>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</si>
  <si>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</si>
  <si>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</si>
  <si>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</si>
  <si>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</si>
  <si>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</si>
  <si>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</si>
  <si>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</si>
  <si>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</si>
  <si>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</si>
  <si>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</si>
  <si>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</si>
  <si>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</si>
  <si>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</si>
  <si>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</si>
  <si>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</si>
  <si>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</si>
  <si>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</si>
  <si>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</si>
  <si>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</si>
  <si>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</si>
  <si>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</si>
  <si>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</si>
  <si>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</si>
  <si>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</si>
  <si>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</si>
  <si>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</si>
  <si>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</si>
  <si>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</si>
  <si>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</si>
  <si>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</si>
  <si>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</si>
  <si>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</si>
  <si>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</si>
  <si>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</si>
  <si>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</si>
  <si>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</si>
  <si>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</si>
  <si>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</si>
  <si>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</si>
  <si>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</si>
  <si>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</si>
  <si>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</si>
  <si>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</si>
  <si>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</si>
  <si>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</si>
  <si>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</si>
  <si>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</si>
  <si>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</si>
  <si>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</si>
  <si>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</si>
  <si>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</si>
  <si>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</si>
  <si>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</si>
  <si>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</si>
  <si>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</si>
  <si>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</si>
  <si>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</si>
  <si>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</si>
  <si>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</si>
  <si>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</si>
  <si>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</si>
  <si>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</si>
  <si>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</si>
  <si>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</si>
  <si>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</si>
  <si>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</si>
  <si>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</si>
  <si>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</si>
  <si>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</si>
  <si>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</si>
  <si>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</si>
  <si>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</si>
  <si>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</si>
  <si>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</si>
  <si>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</si>
  <si>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</si>
  <si>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</si>
  <si>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</si>
  <si>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</si>
  <si>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</si>
  <si>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</si>
  <si>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</si>
  <si>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</si>
  <si>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</si>
  <si>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</si>
  <si>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</si>
  <si>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</si>
  <si>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</si>
  <si>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</si>
  <si>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</si>
  <si>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</si>
  <si>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</si>
  <si>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</si>
  <si>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</si>
  <si>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</si>
  <si>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</si>
  <si>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</si>
  <si>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</si>
  <si>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</si>
  <si>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</si>
  <si>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</si>
  <si>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</si>
  <si>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</si>
  <si>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</si>
  <si>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</si>
  <si>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</si>
  <si>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</si>
  <si>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</si>
  <si>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</si>
  <si>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</si>
  <si>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</si>
  <si>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</si>
  <si>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</si>
  <si>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</si>
  <si>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</si>
  <si>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</si>
  <si>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</si>
  <si>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</si>
  <si>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</si>
  <si>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</si>
  <si>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</si>
  <si>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</si>
  <si>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</si>
  <si>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</si>
  <si>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</si>
  <si>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</si>
  <si>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</si>
  <si>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</si>
  <si>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</si>
  <si>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</si>
  <si>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</si>
  <si>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</si>
  <si>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</si>
  <si>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</si>
  <si>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</si>
  <si>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</si>
  <si>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</si>
  <si>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</si>
  <si>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</si>
  <si>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</si>
  <si>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</si>
  <si>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</si>
  <si>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</si>
  <si>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</si>
  <si>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</si>
  <si>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</si>
  <si>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</si>
  <si>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</si>
  <si>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</si>
  <si>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</si>
  <si>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</si>
  <si>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</si>
  <si>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</si>
  <si>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</si>
  <si>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</si>
  <si>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</si>
  <si>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</si>
  <si>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</si>
  <si>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</si>
  <si>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</si>
  <si>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</si>
  <si>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</si>
  <si>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</si>
  <si>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</si>
  <si>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</si>
  <si>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</si>
  <si>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</si>
  <si>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</si>
  <si>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</si>
  <si>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</si>
  <si>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</si>
  <si>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</si>
  <si>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</si>
  <si>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</si>
  <si>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</si>
  <si>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</si>
  <si>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</si>
  <si>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</si>
  <si>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</si>
  <si>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</si>
  <si>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</si>
  <si>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</si>
  <si>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</si>
  <si>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</si>
  <si>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</si>
  <si>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</si>
  <si>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</si>
  <si>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</si>
  <si>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</si>
  <si>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</si>
  <si>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</si>
  <si>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</si>
  <si>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</si>
  <si>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</si>
  <si>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</si>
  <si>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</si>
  <si>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</si>
  <si>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</si>
  <si>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</si>
  <si>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</si>
  <si>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</si>
  <si>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</si>
  <si>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</si>
  <si>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</si>
  <si>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</si>
  <si>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</si>
  <si>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</si>
  <si>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</si>
  <si>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</si>
  <si>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</si>
  <si>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</si>
  <si>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</si>
  <si>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</si>
  <si>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</si>
  <si>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</si>
  <si>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</si>
  <si>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</si>
  <si>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</si>
  <si>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</si>
  <si>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</si>
  <si>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</si>
  <si>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</si>
  <si>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</si>
  <si>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</si>
  <si>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</si>
  <si>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</si>
  <si>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</si>
  <si>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</si>
  <si>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</si>
  <si>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</si>
  <si>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</si>
  <si>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</si>
  <si>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</si>
  <si>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</si>
  <si>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</si>
  <si>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</si>
  <si>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</si>
  <si>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</si>
  <si>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</si>
  <si>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</si>
  <si>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</si>
  <si>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</si>
  <si>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</si>
  <si>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</si>
  <si>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</si>
  <si>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</si>
  <si>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</si>
  <si>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</si>
  <si>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</si>
  <si>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</si>
  <si>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</si>
  <si>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</si>
  <si>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</si>
  <si>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</si>
  <si>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</si>
  <si>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</si>
  <si>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</si>
  <si>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</si>
  <si>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</si>
  <si>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</si>
  <si>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</si>
  <si>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</si>
  <si>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</si>
  <si>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</si>
  <si>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</si>
  <si>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</si>
  <si>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</si>
  <si>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</si>
  <si>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</si>
  <si>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</si>
  <si>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</si>
  <si>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</si>
  <si>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</si>
  <si>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</si>
  <si>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</si>
  <si>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</si>
  <si>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</si>
  <si>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</si>
  <si>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</si>
  <si>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</si>
  <si>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</si>
  <si>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</si>
  <si>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</si>
  <si>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</si>
  <si>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</si>
  <si>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</si>
  <si>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</si>
  <si>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</si>
  <si>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</si>
  <si>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</si>
  <si>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</si>
  <si>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</si>
  <si>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</si>
  <si>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</si>
  <si>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</si>
  <si>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</si>
  <si>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</si>
  <si>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</si>
  <si>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</si>
  <si>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</si>
  <si>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</si>
  <si>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</si>
  <si>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</si>
  <si>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</si>
  <si>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</si>
  <si>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</si>
  <si>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</si>
  <si>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</si>
  <si>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</si>
  <si>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</si>
  <si>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</si>
  <si>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</si>
  <si>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</si>
  <si>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</si>
  <si>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</si>
  <si>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</si>
  <si>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</si>
  <si>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</si>
  <si>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</si>
  <si>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</si>
  <si>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</si>
  <si>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</si>
  <si>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</si>
  <si>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</si>
  <si>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</si>
  <si>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</si>
  <si>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</si>
  <si>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</si>
  <si>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</si>
  <si>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</si>
  <si>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</si>
  <si>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</si>
  <si>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</si>
  <si>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</si>
  <si>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</si>
  <si>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</si>
  <si>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</si>
  <si>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</si>
  <si>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</si>
  <si>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</si>
  <si>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</si>
  <si>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</si>
  <si>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</si>
  <si>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</si>
  <si>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</si>
  <si>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</si>
  <si>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</si>
  <si>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</si>
  <si>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</si>
  <si>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</si>
  <si>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</si>
  <si>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</si>
  <si>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</si>
  <si>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</si>
  <si>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</si>
  <si>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</si>
  <si>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</si>
  <si>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</si>
  <si>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</si>
  <si>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</si>
  <si>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</si>
  <si>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</si>
  <si>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</si>
  <si>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</si>
  <si>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</si>
  <si>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</si>
  <si>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</si>
  <si>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</si>
  <si>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</si>
  <si>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</si>
  <si>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</si>
  <si>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</si>
  <si>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</si>
  <si>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</si>
  <si>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</si>
  <si>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</si>
  <si>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</si>
  <si>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</si>
  <si>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</si>
  <si>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</si>
  <si>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</si>
  <si>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</si>
  <si>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</si>
  <si>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</si>
  <si>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</si>
  <si>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</si>
  <si>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</si>
  <si>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</si>
  <si>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</si>
  <si>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</si>
  <si>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</si>
  <si>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</si>
  <si>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</si>
  <si>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</si>
  <si>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</si>
  <si>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</si>
  <si>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</si>
  <si>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</si>
  <si>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</si>
  <si>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</si>
  <si>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</si>
  <si>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</si>
  <si>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</si>
  <si>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</si>
  <si>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</si>
  <si>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</si>
  <si>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</si>
  <si>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</si>
  <si>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</si>
  <si>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</si>
  <si>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</si>
  <si>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</si>
  <si>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</si>
  <si>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</si>
  <si>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</si>
  <si>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</si>
  <si>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</si>
  <si>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</si>
  <si>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</si>
  <si>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</si>
  <si>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</si>
  <si>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</si>
  <si>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</si>
  <si>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</si>
  <si>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</si>
  <si>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</si>
  <si>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</si>
  <si>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</si>
  <si>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</si>
  <si>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</si>
  <si>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</si>
  <si>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</si>
  <si>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</si>
  <si>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</si>
  <si>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</si>
  <si>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</si>
  <si>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</si>
  <si>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</si>
  <si>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</si>
  <si>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</si>
  <si>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</si>
  <si>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</si>
  <si>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</si>
  <si>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</si>
  <si>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</si>
  <si>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</si>
  <si>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</si>
  <si>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</si>
  <si>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</si>
  <si>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</si>
  <si>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</si>
  <si>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</si>
  <si>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</si>
  <si>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</si>
  <si>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</si>
  <si>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</si>
  <si>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</si>
  <si>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</si>
  <si>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</si>
  <si>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</si>
  <si>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</si>
  <si>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</si>
  <si>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</si>
  <si>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</si>
  <si>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</si>
  <si>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</si>
  <si>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</si>
  <si>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</si>
  <si>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</si>
  <si>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</si>
  <si>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</si>
  <si>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</si>
  <si>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</si>
  <si>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</si>
  <si>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</si>
  <si>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</si>
  <si>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</si>
  <si>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</si>
  <si>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</si>
  <si>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</si>
  <si>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</si>
  <si>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</si>
  <si>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</si>
  <si>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</si>
  <si>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</si>
  <si>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</si>
  <si>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</si>
  <si>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</si>
  <si>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</si>
  <si>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</si>
  <si>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</si>
  <si>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</si>
  <si>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</si>
  <si>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</si>
  <si>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</si>
  <si>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</si>
  <si>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</si>
  <si>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</si>
  <si>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</si>
  <si>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</si>
  <si>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</si>
  <si>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</si>
  <si>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</si>
  <si>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</si>
  <si>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</si>
  <si>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</si>
  <si>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</si>
  <si>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</si>
  <si>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</si>
  <si>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</si>
  <si>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</si>
  <si>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</si>
  <si>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</si>
  <si>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</si>
  <si>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</si>
  <si>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</si>
  <si>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</si>
  <si>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</si>
  <si>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</si>
  <si>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</si>
  <si>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</si>
  <si>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</si>
  <si>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</si>
  <si>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</si>
  <si>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</si>
  <si>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</si>
  <si>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</si>
  <si>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</si>
  <si>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</si>
  <si>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</si>
  <si>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</si>
  <si>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</si>
  <si>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</si>
  <si>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</si>
  <si>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</si>
  <si>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</si>
  <si>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</si>
  <si>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</si>
  <si>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</si>
  <si>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</si>
  <si>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</si>
  <si>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</si>
  <si>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</si>
  <si>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</si>
  <si>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</si>
  <si>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</si>
  <si>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</si>
  <si>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</si>
  <si>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</si>
  <si>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</si>
  <si>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</si>
  <si>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</si>
  <si>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</si>
  <si>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</si>
  <si>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</si>
  <si>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</si>
  <si>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</si>
  <si>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</si>
  <si>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</si>
  <si>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</si>
  <si>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</si>
  <si>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</si>
  <si>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</si>
  <si>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</si>
  <si>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</si>
  <si>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</si>
  <si>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</si>
  <si>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</si>
  <si>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</si>
  <si>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</si>
  <si>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</si>
  <si>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</si>
  <si>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</si>
  <si>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</si>
  <si>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</si>
  <si>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</si>
  <si>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</si>
  <si>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</si>
  <si>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</si>
  <si>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</si>
  <si>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</si>
  <si>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</si>
  <si>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</si>
  <si>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</si>
  <si>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</si>
  <si>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</si>
  <si>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</si>
  <si>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</si>
  <si>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</si>
  <si>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</si>
  <si>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</si>
  <si>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</si>
  <si>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</si>
  <si>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</si>
  <si>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</si>
  <si>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</si>
  <si>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</si>
  <si>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</si>
  <si>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</si>
  <si>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</si>
  <si>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</si>
  <si>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</si>
  <si>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</si>
  <si>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</si>
  <si>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</si>
  <si>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</si>
  <si>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</si>
  <si>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</si>
  <si>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</si>
  <si>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</si>
  <si>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</si>
  <si>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</si>
  <si>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</si>
  <si>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</si>
  <si>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</si>
  <si>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</si>
  <si>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</si>
  <si>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</si>
  <si>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</si>
  <si>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</si>
  <si>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</si>
  <si>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</si>
  <si>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</si>
  <si>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</si>
  <si>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</si>
  <si>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</si>
  <si>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</si>
  <si>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</si>
  <si>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</si>
  <si>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</si>
  <si>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</si>
  <si>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</si>
  <si>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</si>
  <si>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</si>
  <si>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</si>
  <si>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</si>
  <si>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</si>
  <si>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</si>
  <si>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</si>
  <si>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</si>
  <si>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</si>
  <si>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</si>
  <si>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</si>
  <si>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</si>
  <si>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</si>
  <si>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</si>
  <si>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</si>
  <si>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</si>
  <si>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</si>
  <si>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</si>
  <si>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</si>
  <si>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</si>
  <si>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</si>
  <si>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</si>
  <si>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</si>
  <si>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</si>
  <si>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</si>
  <si>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</si>
  <si>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</si>
  <si>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</si>
  <si>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</si>
  <si>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</si>
  <si>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</si>
  <si>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</si>
  <si>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</si>
  <si>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</si>
  <si>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</si>
  <si>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</si>
  <si>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</si>
  <si>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</si>
  <si>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</si>
  <si>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</si>
  <si>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</si>
  <si>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</si>
  <si>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</si>
  <si>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</si>
  <si>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</si>
  <si>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</si>
  <si>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</si>
  <si>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</si>
  <si>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</si>
  <si>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</si>
  <si>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</si>
  <si>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</si>
  <si>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</si>
  <si>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</si>
  <si>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</si>
  <si>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</si>
  <si>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</si>
  <si>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</si>
  <si>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</si>
  <si>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</si>
  <si>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</si>
  <si>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</si>
  <si>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</si>
  <si>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</si>
  <si>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</si>
  <si>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</si>
  <si>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</si>
  <si>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</si>
  <si>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</si>
  <si>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</si>
  <si>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</si>
  <si>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</si>
  <si>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</si>
  <si>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</si>
  <si>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</si>
  <si>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</si>
  <si>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</si>
  <si>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</si>
  <si>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</si>
  <si>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</si>
  <si>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</si>
  <si>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</si>
  <si>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</si>
  <si>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</si>
  <si>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</si>
  <si>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</si>
  <si>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</si>
  <si>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</si>
  <si>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</si>
  <si>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</si>
  <si>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</si>
  <si>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</si>
  <si>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</si>
  <si>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</si>
  <si>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</si>
  <si>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</si>
  <si>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</si>
  <si>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</si>
  <si>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</si>
  <si>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</si>
  <si>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</si>
  <si>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</si>
  <si>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</si>
  <si>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</si>
  <si>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</si>
  <si>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</si>
  <si>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</si>
  <si>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</si>
  <si>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</si>
  <si>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</si>
  <si>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</si>
  <si>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</si>
  <si>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</si>
  <si>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</si>
  <si>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</si>
  <si>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</si>
  <si>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</si>
  <si>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</si>
  <si>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</si>
  <si>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</si>
  <si>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</si>
  <si>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</si>
  <si>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</si>
  <si>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</si>
  <si>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</si>
  <si>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</si>
  <si>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</si>
  <si>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</si>
  <si>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</si>
  <si>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</si>
  <si>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</si>
  <si>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</si>
  <si>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</si>
  <si>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</si>
  <si>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</si>
  <si>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</si>
  <si>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</si>
  <si>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</si>
  <si>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</si>
  <si>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</si>
  <si>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</si>
  <si>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</si>
  <si>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</si>
  <si>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</si>
  <si>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</si>
  <si>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</si>
  <si>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</si>
  <si>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</si>
  <si>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</si>
  <si>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</si>
  <si>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</si>
  <si>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</si>
  <si>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</si>
  <si>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</si>
  <si>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</si>
  <si>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</si>
  <si>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</si>
  <si>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</si>
  <si>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</si>
  <si>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</si>
  <si>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</si>
  <si>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</si>
  <si>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</si>
  <si>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</si>
  <si>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</si>
  <si>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</si>
  <si>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</si>
  <si>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</si>
  <si>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</si>
  <si>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</si>
  <si>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</si>
  <si>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</si>
  <si>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</si>
  <si>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</si>
  <si>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</si>
  <si>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</si>
  <si>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</si>
  <si>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</si>
  <si>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</si>
  <si>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</si>
  <si>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</si>
  <si>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</si>
  <si>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</si>
  <si>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</si>
  <si>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</si>
  <si>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</si>
  <si>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</si>
  <si>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</si>
  <si>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</si>
  <si>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</si>
  <si>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</si>
  <si>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</si>
  <si>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</si>
  <si>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</si>
  <si>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</si>
  <si>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</si>
  <si>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</si>
  <si>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</si>
  <si>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</si>
  <si>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</si>
  <si>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</si>
  <si>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</si>
  <si>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</si>
  <si>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</si>
  <si>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</si>
  <si>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</si>
  <si>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</si>
  <si>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</si>
  <si>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</si>
  <si>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</si>
  <si>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</si>
  <si>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</si>
  <si>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</si>
  <si>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</si>
  <si>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</si>
  <si>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</si>
  <si>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</si>
  <si>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</si>
  <si>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</si>
  <si>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</si>
  <si>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</si>
  <si>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</si>
  <si>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</si>
  <si>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</si>
  <si>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</si>
  <si>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</si>
  <si>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</si>
  <si>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</si>
  <si>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</si>
  <si>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</si>
  <si>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</si>
  <si>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</si>
  <si>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</si>
  <si>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</si>
  <si>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</si>
  <si>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</si>
  <si>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</si>
  <si>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</si>
  <si>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</si>
  <si>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</si>
  <si>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</si>
  <si>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</si>
  <si>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</si>
  <si>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</si>
  <si>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</si>
  <si>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</si>
  <si>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</si>
  <si>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</si>
  <si>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</si>
  <si>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</si>
  <si>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</si>
  <si>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</si>
  <si>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</si>
  <si>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</si>
  <si>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</si>
  <si>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</si>
  <si>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</si>
  <si>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</si>
  <si>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</si>
  <si>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</si>
  <si>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</si>
  <si>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</si>
  <si>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</si>
  <si>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</si>
  <si>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</si>
  <si>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</si>
  <si>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</si>
  <si>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</si>
  <si>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</si>
  <si>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</si>
  <si>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</si>
  <si>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</si>
  <si>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</si>
  <si>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</si>
  <si>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</si>
  <si>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</si>
  <si>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</si>
  <si>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</si>
  <si>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</si>
  <si>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</si>
  <si>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</si>
  <si>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</si>
  <si>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</si>
  <si>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</si>
  <si>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</si>
  <si>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</si>
  <si>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</si>
  <si>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</si>
  <si>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</si>
  <si>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</si>
  <si>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</si>
  <si>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</si>
  <si>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</si>
  <si>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</si>
  <si>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</si>
  <si>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</si>
  <si>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</si>
  <si>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</si>
  <si>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</si>
  <si>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</si>
  <si>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</si>
  <si>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</si>
  <si>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</si>
  <si>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</si>
  <si>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</si>
  <si>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</si>
  <si>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</si>
  <si>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</si>
  <si>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</si>
  <si>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</si>
  <si>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</si>
  <si>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</si>
  <si>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</si>
  <si>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</si>
  <si>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</si>
  <si>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</si>
  <si>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</si>
  <si>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</si>
  <si>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</si>
  <si>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</si>
  <si>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</si>
  <si>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</si>
  <si>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</si>
  <si>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</si>
  <si>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</si>
  <si>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</si>
  <si>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</si>
  <si>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</si>
  <si>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</si>
  <si>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</si>
  <si>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</si>
  <si>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</si>
  <si>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</si>
  <si>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</si>
  <si>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</si>
  <si>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</si>
  <si>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</si>
  <si>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</si>
  <si>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</si>
  <si>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</si>
  <si>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</si>
  <si>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</si>
  <si>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</si>
  <si>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</si>
  <si>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</si>
  <si>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</si>
  <si>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</si>
  <si>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</si>
  <si>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</si>
  <si>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</si>
  <si>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</si>
  <si>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</si>
  <si>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</si>
  <si>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</si>
  <si>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</si>
  <si>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</si>
  <si>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</si>
  <si>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</si>
  <si>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</si>
  <si>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</si>
  <si>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</si>
  <si>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</si>
  <si>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</si>
  <si>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</si>
  <si>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</si>
  <si>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</si>
  <si>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</si>
  <si>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</si>
  <si>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</si>
  <si>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</si>
  <si>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</si>
  <si>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</si>
  <si>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</si>
  <si>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</si>
  <si>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</si>
  <si>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</si>
  <si>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</si>
  <si>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</si>
  <si>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</si>
  <si>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</si>
  <si>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</si>
  <si>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</si>
  <si>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</si>
  <si>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</si>
  <si>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</si>
  <si>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</si>
  <si>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</si>
  <si>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</si>
  <si>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</si>
  <si>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</si>
  <si>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</si>
  <si>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</si>
  <si>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</si>
  <si>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</si>
  <si>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</si>
  <si>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</si>
  <si>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</si>
  <si>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</si>
  <si>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</si>
  <si>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</si>
  <si>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</si>
  <si>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</si>
  <si>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</si>
  <si>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</si>
  <si>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</si>
  <si>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</si>
  <si>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</si>
  <si>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</si>
  <si>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</si>
  <si>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</si>
  <si>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</si>
  <si>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</si>
  <si>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</si>
  <si>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</si>
  <si>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</si>
  <si>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</si>
  <si>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</si>
  <si>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</si>
  <si>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</si>
  <si>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</si>
  <si>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</si>
  <si>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</si>
  <si>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</si>
  <si>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</si>
  <si>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</si>
  <si>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</si>
  <si>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</si>
  <si>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</si>
  <si>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</si>
  <si>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</si>
  <si>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</si>
  <si>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</si>
  <si>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</si>
  <si>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</si>
  <si>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</si>
  <si>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</si>
  <si>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</si>
  <si>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</si>
  <si>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</si>
  <si>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</si>
  <si>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</si>
  <si>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</si>
  <si>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</si>
  <si>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</si>
  <si>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</si>
  <si>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</si>
  <si>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</si>
  <si>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</si>
  <si>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</si>
  <si>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</si>
  <si>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</si>
  <si>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</si>
  <si>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</si>
  <si>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</si>
  <si>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</si>
  <si>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</si>
  <si>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</si>
  <si>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</si>
  <si>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</si>
  <si>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</si>
  <si>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</si>
  <si>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</si>
  <si>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</si>
  <si>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</si>
  <si>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</si>
  <si>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</si>
  <si>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</si>
  <si>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</si>
  <si>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</si>
  <si>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</si>
  <si>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</si>
  <si>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</si>
  <si>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</si>
  <si>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</si>
  <si>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</si>
  <si>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</si>
  <si>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</si>
  <si>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</si>
  <si>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</si>
  <si>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</si>
  <si>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</si>
  <si>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</si>
  <si>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</si>
  <si>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</si>
  <si>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</si>
  <si>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</si>
  <si>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</si>
  <si>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</si>
  <si>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</si>
  <si>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</si>
  <si>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</si>
  <si>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</si>
  <si>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</si>
  <si>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</si>
  <si>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</si>
  <si>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</si>
  <si>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</si>
  <si>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</si>
  <si>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</si>
  <si>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</si>
  <si>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</si>
  <si>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</si>
  <si>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</si>
  <si>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</si>
  <si>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</si>
  <si>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</si>
  <si>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</si>
  <si>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</si>
  <si>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</si>
  <si>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</si>
  <si>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</si>
  <si>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</si>
  <si>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</si>
  <si>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</si>
  <si>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</si>
  <si>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</si>
  <si>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</si>
  <si>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</si>
  <si>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</si>
  <si>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</si>
  <si>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</si>
  <si>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</si>
  <si>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</si>
  <si>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</si>
  <si>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</si>
  <si>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</si>
  <si>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</si>
  <si>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</si>
  <si>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</si>
  <si>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</si>
  <si>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</si>
  <si>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</si>
  <si>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</si>
  <si>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</si>
  <si>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</si>
  <si>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</si>
  <si>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</si>
  <si>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</si>
  <si>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</si>
  <si>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</si>
  <si>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</si>
  <si>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</si>
  <si>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</si>
  <si>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</si>
  <si>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</si>
  <si>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</si>
  <si>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</si>
  <si>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</si>
  <si>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</si>
  <si>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</si>
  <si>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</si>
  <si>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</si>
  <si>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</si>
  <si>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</si>
  <si>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</si>
  <si>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</si>
  <si>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</si>
  <si>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</si>
  <si>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</si>
  <si>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</si>
  <si>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</si>
  <si>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</si>
  <si>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</si>
  <si>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</si>
  <si>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</si>
  <si>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</si>
  <si>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</si>
  <si>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</si>
  <si>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</si>
  <si>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</si>
  <si>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</si>
  <si>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</si>
  <si>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</si>
  <si>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</si>
  <si>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</si>
  <si>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</si>
  <si>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</si>
  <si>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</si>
  <si>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</si>
  <si>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</si>
  <si>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</si>
  <si>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</si>
  <si>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</si>
  <si>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</si>
  <si>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</si>
  <si>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</si>
  <si>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</si>
  <si>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</si>
  <si>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</si>
  <si>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</si>
  <si>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</si>
  <si>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</si>
  <si>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</si>
  <si>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</si>
  <si>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</si>
  <si>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</si>
  <si>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</si>
  <si>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</si>
  <si>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</si>
  <si>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</si>
  <si>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</si>
  <si>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</si>
  <si>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</si>
  <si>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</si>
  <si>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</si>
  <si>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</si>
  <si>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</si>
  <si>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</si>
  <si>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</si>
  <si>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</si>
  <si>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</si>
  <si>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</si>
  <si>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</si>
  <si>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</si>
  <si>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</si>
  <si>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</si>
  <si>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</si>
  <si>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</si>
  <si>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</si>
  <si>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</si>
  <si>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</si>
  <si>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</si>
  <si>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</si>
  <si>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</si>
  <si>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</si>
  <si>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</si>
  <si>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</si>
  <si>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</si>
  <si>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</si>
  <si>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</si>
  <si>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</si>
  <si>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</si>
  <si>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</si>
  <si>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</si>
  <si>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</si>
  <si>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</si>
  <si>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</si>
  <si>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</si>
  <si>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</si>
  <si>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</si>
  <si>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</si>
  <si>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</si>
  <si>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</si>
  <si>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</si>
  <si>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</si>
  <si>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</si>
  <si>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</si>
  <si>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</si>
  <si>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</si>
  <si>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</si>
  <si>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</si>
  <si>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</si>
  <si>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</si>
  <si>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</si>
  <si>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</si>
  <si>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</si>
  <si>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</si>
  <si>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</si>
  <si>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</si>
  <si>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</si>
  <si>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</si>
  <si>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</si>
  <si>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</si>
  <si>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</si>
  <si>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</si>
  <si>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</si>
  <si>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</si>
  <si>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</si>
  <si>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</si>
  <si>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</si>
  <si>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</si>
  <si>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</si>
  <si>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</si>
  <si>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</si>
  <si>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</si>
  <si>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</si>
  <si>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</si>
  <si>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</si>
  <si>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</si>
  <si>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</si>
  <si>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</si>
  <si>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</si>
  <si>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</si>
  <si>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</si>
  <si>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</si>
  <si>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</si>
  <si>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</si>
  <si>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</si>
  <si>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</si>
  <si>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</si>
  <si>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</si>
  <si>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</si>
  <si>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</si>
  <si>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</si>
  <si>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</si>
  <si>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</si>
  <si>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</si>
  <si>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</si>
  <si>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</si>
  <si>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</si>
  <si>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</si>
  <si>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</si>
  <si>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</si>
  <si>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</si>
  <si>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</si>
  <si>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</si>
  <si>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</si>
  <si>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</si>
  <si>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</si>
  <si>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</si>
  <si>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</si>
  <si>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</si>
  <si>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</si>
  <si>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</si>
  <si>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</si>
  <si>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</si>
  <si>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</si>
  <si>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</si>
  <si>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</si>
  <si>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</si>
  <si>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</si>
  <si>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</si>
  <si>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</si>
  <si>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</si>
  <si>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</si>
  <si>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</si>
  <si>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</si>
  <si>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</si>
  <si>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</si>
  <si>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</si>
  <si>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</si>
  <si>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</si>
  <si>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</si>
  <si>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</si>
  <si>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</si>
  <si>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</si>
  <si>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</si>
  <si>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</si>
  <si>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</si>
  <si>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</si>
  <si>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</si>
  <si>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</si>
  <si>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</si>
  <si>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</si>
  <si>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</si>
  <si>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</si>
  <si>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</si>
  <si>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</si>
  <si>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</si>
  <si>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</si>
  <si>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</si>
  <si>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</si>
  <si>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</si>
  <si>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</si>
  <si>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</si>
  <si>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</si>
  <si>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</si>
  <si>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</si>
  <si>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</si>
  <si>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</si>
  <si>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</si>
  <si>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</si>
  <si>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</si>
  <si>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</si>
  <si>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</si>
  <si>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</si>
  <si>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</si>
  <si>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</si>
  <si>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</si>
  <si>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</si>
  <si>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</si>
  <si>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</si>
  <si>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</si>
  <si>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</si>
  <si>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</si>
  <si>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</si>
  <si>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</si>
  <si>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</si>
  <si>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</si>
  <si>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</si>
  <si>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</si>
  <si>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</si>
  <si>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</si>
  <si>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</si>
  <si>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</si>
  <si>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</si>
  <si>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</si>
  <si>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</si>
  <si>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</si>
  <si>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</si>
  <si>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</si>
  <si>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</si>
  <si>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</si>
  <si>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</si>
  <si>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</si>
  <si>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</si>
  <si>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</si>
  <si>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</si>
  <si>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</si>
  <si>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</si>
  <si>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</si>
  <si>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</si>
  <si>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</si>
  <si>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</si>
  <si>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</si>
  <si>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</si>
  <si>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</si>
  <si>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</si>
  <si>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</si>
  <si>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</si>
  <si>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</si>
  <si>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</si>
  <si>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</si>
  <si>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</si>
  <si>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</si>
  <si>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</si>
  <si>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</si>
  <si>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</si>
  <si>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</si>
  <si>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</si>
  <si>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</si>
  <si>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</si>
  <si>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</si>
  <si>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</si>
  <si>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</si>
  <si>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</si>
  <si>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</si>
  <si>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</si>
  <si>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</si>
  <si>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</si>
  <si>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</si>
  <si>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</si>
  <si>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</si>
  <si>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</si>
  <si>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</si>
  <si>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</si>
  <si>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</si>
  <si>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</si>
  <si>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</si>
  <si>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</si>
  <si>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</si>
  <si>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</si>
  <si>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</si>
  <si>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</si>
  <si>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</si>
  <si>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</si>
  <si>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</si>
  <si>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</si>
  <si>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</si>
  <si>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</si>
  <si>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</si>
  <si>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</si>
  <si>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</si>
  <si>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</si>
  <si>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</si>
  <si>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</si>
  <si>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</si>
  <si>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</si>
  <si>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</si>
  <si>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</si>
  <si>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</si>
  <si>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</si>
  <si>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</si>
  <si>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</si>
  <si>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</si>
  <si>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</si>
  <si>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</si>
  <si>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</si>
  <si>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</si>
  <si>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</si>
  <si>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</si>
  <si>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</si>
  <si>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</si>
  <si>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</si>
  <si>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</si>
  <si>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</si>
  <si>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</si>
  <si>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</si>
  <si>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</si>
  <si>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</si>
  <si>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</si>
  <si>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</si>
  <si>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</si>
  <si>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</si>
  <si>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</si>
  <si>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</si>
  <si>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</si>
  <si>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</si>
  <si>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</si>
  <si>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</si>
  <si>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</si>
  <si>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</si>
  <si>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</si>
  <si>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</si>
  <si>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</si>
  <si>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</si>
  <si>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</si>
  <si>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</si>
  <si>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</si>
  <si>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</si>
  <si>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</si>
  <si>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</si>
  <si>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</si>
  <si>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</si>
  <si>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</si>
  <si>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</si>
  <si>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</si>
  <si>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</si>
  <si>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</si>
  <si>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</si>
  <si>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</si>
  <si>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</si>
  <si>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</si>
  <si>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</si>
  <si>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</si>
  <si>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</si>
  <si>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</si>
  <si>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</si>
  <si>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</si>
  <si>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</si>
  <si>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</si>
  <si>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</si>
  <si>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</si>
  <si>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</si>
  <si>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</si>
  <si>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</si>
  <si>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</si>
  <si>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</si>
  <si>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</si>
  <si>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</si>
  <si>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</si>
  <si>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</si>
  <si>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</si>
  <si>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</si>
  <si>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</si>
  <si>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</si>
  <si>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</si>
  <si>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</si>
  <si>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</si>
  <si>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</si>
  <si>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</si>
  <si>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</si>
  <si>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</si>
  <si>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</si>
  <si>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</si>
  <si>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</si>
  <si>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</si>
  <si>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</si>
  <si>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</si>
  <si>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</si>
  <si>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</si>
  <si>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</si>
  <si>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</si>
  <si>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</si>
  <si>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</si>
  <si>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</si>
  <si>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</si>
  <si>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</si>
  <si>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</si>
  <si>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</si>
  <si>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</si>
  <si>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</si>
  <si>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</si>
  <si>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</si>
  <si>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</si>
  <si>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</si>
  <si>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</si>
  <si>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</si>
  <si>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</si>
  <si>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</si>
  <si>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</si>
  <si>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</si>
  <si>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</si>
  <si>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</si>
  <si>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</si>
  <si>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</si>
  <si>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</si>
  <si>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</si>
  <si>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</si>
  <si>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</si>
  <si>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</si>
  <si>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</si>
  <si>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</si>
  <si>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</si>
  <si>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</si>
  <si>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</si>
  <si>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</si>
  <si>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</si>
  <si>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</si>
  <si>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</si>
  <si>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</si>
  <si>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</si>
  <si>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</si>
  <si>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</si>
  <si>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</si>
  <si>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</si>
  <si>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</si>
  <si>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</si>
  <si>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</si>
  <si>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</si>
  <si>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</si>
  <si>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</si>
  <si>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</si>
  <si>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</si>
  <si>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</si>
  <si>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</si>
  <si>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</si>
  <si>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</si>
  <si>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</si>
  <si>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</si>
  <si>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</si>
  <si>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</si>
  <si>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</si>
  <si>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</si>
  <si>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</si>
  <si>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</si>
  <si>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</si>
  <si>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</si>
  <si>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</si>
  <si>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</si>
  <si>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</si>
  <si>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</si>
  <si>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</si>
  <si>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</si>
  <si>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</si>
  <si>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</si>
  <si>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</si>
  <si>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</si>
  <si>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</si>
  <si>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</si>
  <si>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</si>
  <si>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</si>
  <si>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</si>
  <si>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</si>
  <si>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</si>
  <si>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</si>
  <si>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</si>
  <si>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</si>
  <si>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</si>
  <si>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</si>
  <si>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</si>
  <si>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</si>
  <si>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</si>
  <si>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</si>
  <si>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</si>
  <si>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</si>
  <si>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</si>
  <si>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</si>
  <si>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</si>
  <si>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</si>
  <si>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</si>
  <si>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</si>
  <si>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</si>
  <si>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</si>
  <si>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</si>
  <si>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</si>
  <si>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</si>
  <si>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</si>
  <si>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</si>
  <si>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</si>
  <si>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</si>
  <si>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</si>
  <si>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</si>
  <si>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</si>
  <si>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</si>
  <si>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</si>
  <si>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</si>
  <si>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</si>
  <si>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</si>
  <si>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</si>
  <si>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</si>
  <si>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</si>
  <si>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</si>
  <si>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</si>
  <si>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</si>
  <si>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</si>
  <si>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</si>
  <si>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</si>
  <si>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</si>
  <si>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</si>
  <si>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</si>
  <si>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</si>
  <si>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</si>
  <si>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</si>
  <si>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</si>
  <si>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</si>
  <si>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</si>
  <si>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</si>
  <si>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</si>
  <si>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</si>
  <si>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</si>
  <si>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</si>
  <si>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</si>
  <si>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</si>
  <si>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</si>
  <si>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</si>
  <si>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</si>
  <si>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</si>
  <si>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</si>
  <si>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</si>
  <si>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</si>
  <si>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</si>
  <si>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</si>
  <si>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</si>
  <si>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</si>
  <si>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</si>
  <si>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</si>
  <si>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</si>
  <si>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</si>
  <si>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</si>
  <si>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</si>
  <si>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</si>
  <si>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</si>
  <si>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</si>
  <si>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</si>
  <si>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</si>
  <si>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</si>
  <si>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</si>
  <si>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</si>
  <si>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</si>
  <si>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</si>
  <si>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</si>
  <si>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</si>
  <si>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</si>
  <si>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</si>
  <si>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</si>
  <si>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</si>
  <si>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</si>
  <si>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</si>
  <si>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</si>
  <si>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</si>
  <si>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</si>
  <si>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</si>
  <si>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</si>
  <si>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</si>
  <si>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</si>
  <si>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</si>
  <si>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</si>
  <si>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</si>
  <si>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</si>
  <si>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</si>
  <si>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</si>
  <si>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</si>
  <si>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</si>
  <si>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</si>
  <si>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</si>
  <si>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</si>
  <si>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</si>
  <si>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</si>
  <si>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</si>
  <si>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</si>
  <si>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</si>
  <si>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</si>
  <si>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</si>
  <si>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</si>
  <si>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</si>
  <si>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</si>
  <si>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</si>
  <si>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</si>
  <si>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</si>
  <si>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</si>
  <si>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</si>
  <si>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</si>
  <si>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</si>
  <si>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</si>
  <si>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</si>
  <si>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</si>
  <si>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</si>
  <si>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</si>
  <si>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</si>
  <si>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</si>
  <si>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</si>
  <si>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</si>
  <si>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</si>
  <si>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</si>
  <si>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</si>
  <si>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</si>
  <si>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</si>
  <si>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</si>
  <si>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</si>
  <si>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</si>
  <si>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</si>
  <si>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</si>
  <si>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</si>
  <si>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</si>
  <si>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</si>
  <si>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</si>
  <si>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</si>
  <si>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</si>
  <si>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</si>
  <si>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</si>
  <si>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</si>
  <si>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</si>
  <si>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</si>
  <si>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</si>
  <si>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</si>
  <si>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</si>
  <si>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</si>
  <si>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</si>
  <si>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</si>
  <si>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</si>
  <si>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</si>
  <si>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</si>
  <si>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</si>
  <si>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</si>
  <si>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</si>
  <si>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</si>
  <si>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</si>
  <si>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</si>
  <si>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</si>
  <si>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</si>
  <si>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</si>
  <si>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</si>
  <si>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</si>
  <si>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</si>
  <si>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</si>
  <si>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</si>
  <si>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</si>
  <si>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</si>
  <si>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</si>
  <si>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</si>
  <si>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</si>
  <si>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</si>
  <si>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</si>
  <si>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</si>
  <si>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</si>
  <si>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</si>
  <si>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</si>
  <si>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</si>
  <si>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</si>
  <si>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</si>
  <si>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</si>
  <si>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</si>
  <si>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</si>
  <si>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</si>
  <si>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</si>
  <si>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</si>
  <si>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</si>
  <si>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</si>
  <si>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</si>
  <si>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</si>
  <si>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</si>
  <si>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</si>
  <si>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</si>
  <si>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</si>
  <si>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</si>
  <si>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</si>
  <si>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</si>
  <si>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</si>
  <si>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</si>
  <si>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</si>
  <si>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</si>
  <si>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</si>
  <si>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</si>
  <si>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</si>
  <si>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</si>
  <si>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</si>
  <si>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</si>
  <si>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</si>
  <si>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</si>
  <si>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</si>
  <si>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</si>
  <si>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</si>
  <si>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</si>
  <si>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</si>
  <si>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</si>
  <si>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</si>
  <si>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</si>
  <si>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</si>
  <si>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</si>
  <si>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</si>
  <si>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</si>
  <si>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</si>
  <si>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</si>
  <si>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</si>
  <si>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</si>
  <si>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</si>
  <si>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</si>
  <si>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</si>
  <si>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</si>
  <si>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</si>
  <si>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</si>
  <si>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</si>
  <si>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</si>
  <si>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</si>
  <si>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</si>
  <si>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</si>
  <si>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</si>
  <si>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</si>
  <si>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</si>
  <si>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</si>
  <si>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</si>
  <si>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</si>
  <si>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</si>
  <si>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</si>
  <si>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</si>
  <si>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</si>
  <si>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</si>
  <si>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</si>
  <si>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</si>
  <si>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</si>
  <si>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</si>
  <si>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</si>
  <si>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</si>
  <si>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</si>
  <si>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</si>
  <si>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</si>
  <si>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</si>
  <si>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</si>
  <si>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</si>
  <si>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</si>
  <si>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</si>
  <si>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</si>
  <si>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</si>
  <si>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</si>
  <si>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</si>
  <si>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</si>
  <si>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</si>
  <si>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</si>
  <si>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</si>
  <si>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</si>
  <si>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</si>
  <si>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</si>
  <si>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</si>
  <si>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</si>
  <si>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</si>
  <si>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</si>
  <si>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</si>
  <si>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</si>
  <si>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</si>
  <si>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</si>
  <si>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</si>
  <si>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</si>
  <si>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</si>
  <si>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</si>
  <si>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</si>
  <si>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</si>
  <si>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</si>
  <si>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</si>
  <si>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</si>
  <si>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</si>
  <si>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</si>
  <si>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</si>
  <si>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</si>
  <si>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</si>
  <si>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</si>
  <si>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</si>
  <si>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</si>
  <si>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</si>
  <si>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</si>
  <si>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</si>
  <si>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</si>
  <si>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</si>
  <si>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</si>
  <si>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</si>
  <si>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</si>
  <si>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</si>
  <si>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</si>
  <si>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</si>
  <si>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</si>
  <si>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</si>
  <si>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</si>
  <si>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</si>
  <si>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</si>
  <si>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</si>
  <si>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</si>
  <si>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</si>
  <si>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</si>
  <si>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</si>
  <si>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</si>
  <si>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</si>
  <si>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</si>
  <si>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</si>
  <si>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</si>
  <si>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</si>
  <si>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</si>
  <si>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</si>
  <si>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</si>
  <si>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</si>
  <si>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</si>
  <si>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</si>
  <si>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</si>
  <si>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</si>
  <si>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</si>
  <si>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</si>
  <si>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</si>
  <si>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</si>
  <si>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</si>
  <si>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</si>
  <si>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</si>
  <si>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</si>
  <si>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</si>
  <si>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</si>
  <si>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</si>
  <si>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</si>
  <si>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</si>
  <si>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</si>
  <si>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</si>
  <si>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</si>
  <si>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</si>
  <si>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</si>
  <si>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</si>
  <si>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</si>
  <si>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</si>
  <si>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</si>
  <si>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</si>
  <si>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</si>
  <si>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</si>
  <si>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</si>
  <si>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</si>
  <si>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</si>
  <si>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</si>
  <si>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</si>
  <si>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</si>
  <si>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</si>
  <si>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</si>
  <si>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</si>
  <si>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</si>
  <si>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</si>
  <si>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</si>
  <si>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</si>
  <si>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</si>
  <si>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</si>
  <si>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</si>
  <si>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</si>
  <si>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</si>
  <si>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</si>
  <si>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</si>
  <si>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</si>
  <si>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</si>
  <si>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</si>
  <si>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</si>
  <si>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</si>
  <si>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</si>
  <si>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</si>
  <si>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</si>
  <si>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</si>
  <si>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</si>
  <si>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</si>
  <si>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</si>
  <si>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</si>
  <si>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</si>
  <si>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</si>
  <si>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</si>
  <si>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</si>
  <si>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</si>
  <si>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</si>
  <si>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</si>
  <si>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</si>
  <si>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</si>
  <si>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</si>
  <si>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</si>
  <si>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</si>
  <si>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</si>
  <si>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</si>
  <si>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</si>
  <si>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</si>
  <si>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</si>
  <si>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</si>
  <si>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</si>
  <si>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</si>
  <si>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</si>
  <si>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</si>
  <si>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</si>
  <si>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</si>
  <si>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</si>
  <si>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</si>
  <si>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</si>
  <si>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</si>
  <si>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</si>
  <si>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</si>
  <si>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</si>
  <si>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</si>
  <si>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</si>
  <si>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</si>
  <si>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</si>
  <si>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</si>
  <si>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</si>
  <si>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</si>
  <si>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</si>
  <si>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</si>
  <si>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</si>
  <si>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</si>
  <si>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</si>
  <si>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</si>
  <si>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</si>
  <si>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</si>
  <si>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</si>
  <si>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</si>
  <si>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</si>
  <si>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</si>
  <si>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</si>
  <si>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</si>
  <si>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</si>
  <si>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</si>
  <si>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</si>
  <si>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</si>
  <si>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</si>
  <si>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</si>
  <si>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</si>
  <si>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</si>
  <si>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</si>
  <si>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</si>
  <si>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</si>
  <si>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</si>
  <si>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</si>
  <si>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</si>
  <si>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</si>
  <si>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</si>
  <si>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</si>
  <si>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</si>
  <si>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</si>
  <si>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</si>
  <si>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</si>
  <si>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</si>
  <si>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</si>
  <si>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</si>
  <si>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</si>
  <si>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</si>
  <si>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</si>
  <si>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</si>
  <si>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</si>
  <si>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</si>
  <si>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</si>
  <si>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</si>
  <si>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</si>
  <si>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</si>
  <si>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</si>
  <si>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</si>
  <si>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</si>
  <si>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</si>
  <si>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</si>
  <si>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</si>
  <si>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</si>
  <si>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</si>
  <si>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</si>
  <si>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</si>
  <si>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</si>
  <si>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</si>
  <si>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</si>
  <si>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</si>
  <si>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</si>
  <si>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</si>
  <si>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</si>
  <si>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</si>
  <si>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</si>
  <si>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</si>
  <si>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</si>
  <si>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</si>
  <si>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</si>
  <si>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</si>
  <si>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</si>
  <si>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</si>
  <si>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</si>
  <si>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</si>
  <si>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</si>
  <si>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</si>
  <si>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</si>
  <si>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</si>
  <si>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</si>
  <si>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</si>
  <si>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</si>
  <si>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</si>
  <si>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</si>
  <si>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</si>
  <si>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</si>
  <si>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</si>
  <si>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</si>
  <si>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</si>
  <si>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</si>
  <si>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</si>
  <si>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</si>
  <si>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</si>
  <si>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</si>
  <si>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</si>
  <si>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</si>
  <si>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</si>
  <si>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</si>
  <si>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</si>
  <si>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</si>
  <si>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</si>
  <si>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</si>
  <si>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</si>
  <si>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</si>
  <si>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</si>
  <si>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</si>
  <si>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</si>
  <si>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</si>
  <si>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</si>
  <si>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</si>
  <si>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</si>
  <si>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</si>
  <si>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</si>
  <si>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</si>
  <si>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</si>
  <si>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</si>
  <si>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</si>
  <si>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</si>
  <si>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</si>
  <si>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</si>
  <si>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</si>
  <si>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</si>
  <si>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</si>
  <si>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</si>
  <si>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</si>
  <si>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</si>
  <si>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</si>
  <si>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</si>
  <si>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</si>
  <si>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</si>
  <si>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</si>
  <si>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</si>
  <si>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</si>
  <si>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</si>
  <si>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</si>
  <si>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</si>
  <si>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</si>
  <si>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</si>
  <si>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</si>
  <si>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</si>
  <si>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</si>
  <si>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</si>
  <si>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</si>
  <si>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</si>
  <si>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</si>
  <si>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</si>
  <si>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</si>
  <si>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</si>
  <si>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</si>
  <si>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</si>
  <si>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</si>
  <si>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</si>
  <si>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</si>
  <si>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</si>
  <si>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</si>
  <si>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</si>
  <si>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</si>
  <si>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</si>
  <si>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</si>
  <si>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</si>
  <si>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</si>
  <si>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</si>
  <si>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</si>
  <si>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</si>
  <si>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</si>
  <si>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</si>
  <si>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</si>
  <si>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</si>
  <si>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</si>
  <si>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</si>
  <si>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</si>
  <si>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</si>
  <si>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</si>
  <si>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</si>
  <si>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</si>
  <si>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</si>
  <si>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</si>
  <si>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</si>
  <si>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</si>
  <si>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</si>
  <si>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</si>
  <si>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</si>
  <si>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</si>
  <si>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</si>
  <si>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</si>
  <si>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</si>
  <si>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</si>
  <si>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</si>
  <si>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</si>
  <si>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</si>
  <si>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</si>
  <si>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</si>
  <si>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</si>
  <si>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</si>
  <si>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</si>
  <si>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</si>
  <si>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</si>
  <si>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</si>
  <si>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</si>
  <si>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</si>
  <si>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</si>
  <si>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</si>
  <si>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</si>
  <si>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</si>
  <si>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</si>
  <si>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</si>
  <si>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</si>
  <si>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</si>
  <si>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</si>
  <si>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</si>
  <si>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</si>
  <si>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</si>
  <si>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</si>
  <si>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</si>
  <si>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</si>
  <si>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</si>
  <si>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</si>
  <si>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</si>
  <si>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</si>
  <si>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</si>
  <si>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</si>
  <si>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</si>
  <si>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</si>
  <si>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</si>
  <si>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</si>
  <si>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</si>
  <si>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</si>
  <si>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</si>
  <si>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</si>
  <si>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</si>
  <si>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</si>
  <si>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</si>
  <si>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</si>
  <si>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</si>
  <si>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</si>
  <si>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</si>
  <si>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</si>
  <si>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</si>
  <si>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</si>
  <si>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</si>
  <si>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</si>
  <si>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</si>
  <si>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</si>
  <si>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</si>
  <si>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</si>
  <si>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</si>
  <si>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</si>
  <si>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</si>
  <si>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</si>
  <si>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</si>
  <si>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</si>
  <si>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</si>
  <si>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</si>
  <si>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</si>
  <si>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</si>
  <si>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</si>
  <si>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</si>
  <si>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</si>
  <si>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</si>
  <si>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</si>
  <si>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</si>
  <si>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</si>
  <si>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</si>
  <si>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</si>
  <si>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</si>
  <si>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</si>
  <si>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</si>
  <si>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</si>
  <si>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</si>
  <si>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</si>
  <si>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</si>
  <si>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</si>
  <si>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</si>
  <si>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</si>
  <si>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</si>
  <si>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</si>
  <si>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</si>
  <si>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</si>
  <si>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</si>
  <si>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</si>
  <si>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</si>
  <si>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</si>
  <si>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</si>
  <si>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</si>
  <si>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</si>
  <si>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</si>
  <si>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</si>
  <si>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</si>
  <si>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</si>
  <si>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</si>
  <si>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</si>
  <si>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</si>
  <si>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</si>
  <si>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</si>
  <si>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</si>
  <si>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</si>
  <si>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</si>
  <si>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</si>
  <si>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</si>
  <si>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</si>
  <si>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</si>
  <si>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</si>
  <si>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</si>
  <si>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</si>
  <si>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</si>
  <si>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</si>
  <si>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</si>
  <si>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</si>
  <si>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</si>
  <si>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</si>
  <si>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</si>
  <si>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</si>
  <si>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</si>
  <si>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</si>
  <si>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</si>
  <si>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</si>
  <si>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</si>
  <si>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</si>
  <si>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</si>
  <si>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</si>
  <si>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</si>
  <si>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</si>
  <si>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</si>
  <si>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</si>
  <si>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</si>
  <si>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</si>
  <si>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</si>
  <si>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</si>
  <si>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</si>
  <si>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</si>
  <si>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</si>
  <si>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</si>
  <si>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</si>
  <si>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</si>
  <si>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</si>
  <si>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</si>
  <si>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</si>
  <si>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</si>
  <si>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</si>
  <si>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</si>
  <si>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</si>
  <si>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</si>
  <si>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</si>
  <si>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</si>
  <si>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</si>
  <si>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</si>
  <si>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</si>
  <si>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</si>
  <si>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</si>
  <si>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</si>
  <si>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</si>
  <si>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</si>
  <si>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</si>
  <si>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</si>
  <si>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</si>
  <si>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</si>
  <si>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</si>
  <si>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</si>
  <si>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</si>
  <si>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</si>
  <si>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</si>
  <si>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</si>
  <si>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</si>
  <si>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</si>
  <si>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</si>
  <si>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</si>
  <si>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</si>
  <si>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</si>
  <si>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</si>
  <si>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</si>
  <si>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</si>
  <si>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</si>
  <si>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</si>
  <si>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</si>
  <si>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</si>
  <si>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</si>
  <si>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</si>
  <si>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</si>
  <si>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</si>
  <si>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</si>
  <si>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</si>
  <si>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</si>
  <si>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</si>
  <si>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</si>
  <si>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</si>
  <si>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</si>
  <si>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</si>
  <si>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</si>
  <si>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</si>
  <si>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</si>
  <si>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</si>
  <si>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</si>
  <si>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</si>
  <si>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</si>
  <si>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</si>
  <si>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</si>
  <si>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</si>
  <si>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</si>
  <si>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</si>
  <si>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</si>
  <si>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</si>
  <si>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</si>
  <si>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</si>
  <si>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</si>
  <si>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</si>
  <si>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</si>
  <si>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</si>
  <si>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</si>
  <si>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</si>
  <si>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</si>
  <si>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</si>
  <si>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</si>
  <si>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</si>
  <si>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</si>
  <si>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</si>
  <si>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</si>
  <si>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</si>
  <si>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</si>
  <si>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</si>
  <si>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</si>
  <si>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</si>
  <si>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</si>
  <si>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</si>
  <si>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</si>
  <si>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</si>
  <si>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</si>
  <si>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</si>
  <si>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</si>
  <si>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</si>
  <si>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</si>
  <si>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</si>
  <si>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</si>
  <si>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</si>
  <si>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</si>
  <si>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</si>
  <si>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</si>
  <si>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</si>
  <si>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</si>
  <si>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</si>
  <si>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</si>
  <si>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</si>
  <si>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</si>
  <si>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</si>
  <si>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</si>
  <si>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</si>
  <si>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</si>
  <si>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</si>
  <si>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</si>
  <si>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</si>
  <si>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</si>
  <si>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</si>
  <si>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</si>
  <si>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</si>
  <si>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</si>
  <si>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</si>
  <si>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</si>
  <si>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</si>
  <si>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</si>
  <si>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</si>
  <si>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</si>
  <si>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</si>
  <si>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</si>
  <si>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</si>
  <si>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</si>
  <si>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</si>
  <si>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</si>
  <si>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</si>
  <si>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</si>
  <si>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</si>
  <si>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</si>
  <si>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</si>
  <si>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</si>
  <si>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</si>
  <si>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</si>
  <si>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</si>
  <si>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</si>
  <si>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</si>
  <si>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</si>
  <si>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</si>
  <si>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</si>
  <si>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</si>
  <si>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</si>
  <si>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</si>
  <si>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</si>
  <si>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</si>
  <si>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</si>
  <si>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</si>
  <si>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</si>
  <si>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</si>
  <si>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</si>
  <si>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</si>
  <si>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</si>
  <si>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</si>
  <si>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</si>
  <si>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</si>
  <si>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</si>
  <si>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</si>
  <si>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</si>
  <si>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</si>
  <si>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</si>
  <si>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</si>
  <si>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</si>
  <si>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</si>
  <si>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</si>
  <si>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</si>
  <si>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</si>
  <si>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</si>
  <si>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</si>
  <si>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</si>
  <si>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</si>
  <si>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</si>
  <si>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</si>
  <si>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</si>
  <si>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</si>
  <si>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</si>
  <si>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</si>
  <si>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</si>
  <si>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</si>
  <si>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</si>
  <si>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</si>
  <si>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</si>
  <si>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</si>
  <si>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</si>
  <si>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</si>
  <si>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</si>
  <si>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</si>
  <si>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</si>
  <si>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</si>
  <si>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</si>
  <si>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</si>
  <si>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</si>
  <si>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</si>
  <si>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</si>
  <si>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</si>
  <si>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</si>
  <si>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</si>
  <si>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</si>
  <si>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</si>
  <si>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</si>
  <si>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</si>
  <si>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</si>
  <si>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</si>
  <si>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</si>
  <si>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</si>
  <si>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</si>
  <si>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</si>
  <si>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</si>
  <si>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</si>
  <si>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</si>
  <si>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</si>
  <si>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</si>
  <si>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</si>
  <si>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</si>
  <si>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</si>
  <si>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</si>
  <si>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</si>
  <si>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</si>
  <si>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</si>
  <si>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</si>
  <si>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</si>
  <si>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</si>
  <si>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</si>
  <si>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</si>
  <si>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</si>
  <si>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</si>
  <si>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</si>
  <si>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</si>
  <si>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</si>
  <si>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</si>
  <si>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</si>
  <si>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</si>
  <si>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</si>
  <si>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</si>
  <si>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</si>
  <si>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</si>
  <si>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</si>
  <si>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</si>
  <si>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</si>
  <si>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</si>
  <si>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</si>
  <si>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</si>
  <si>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</si>
  <si>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</si>
  <si>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</si>
  <si>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</si>
  <si>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</si>
  <si>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</si>
  <si>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</si>
  <si>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</si>
  <si>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</si>
  <si>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</si>
  <si>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</si>
  <si>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</si>
  <si>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</si>
  <si>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</si>
  <si>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</si>
  <si>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</si>
  <si>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</si>
  <si>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</si>
  <si>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</si>
  <si>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</si>
  <si>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</si>
  <si>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</si>
  <si>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</si>
  <si>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</si>
  <si>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</si>
  <si>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</si>
  <si>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</si>
  <si>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</si>
  <si>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</si>
  <si>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</si>
  <si>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</si>
  <si>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</si>
  <si>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</si>
  <si>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</si>
  <si>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</si>
  <si>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</si>
  <si>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</si>
  <si>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</si>
  <si>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</si>
  <si>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</si>
  <si>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</si>
  <si>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</si>
  <si>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</si>
  <si>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</si>
  <si>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</si>
  <si>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</si>
  <si>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</si>
  <si>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</si>
  <si>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</si>
  <si>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</si>
  <si>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</si>
  <si>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</si>
  <si>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</si>
  <si>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</si>
  <si>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</si>
  <si>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</si>
  <si>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</si>
  <si>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</si>
  <si>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</si>
  <si>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</si>
  <si>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</si>
  <si>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</si>
  <si>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</si>
  <si>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</si>
  <si>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</si>
  <si>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</si>
  <si>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</si>
  <si>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</si>
  <si>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</si>
  <si>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</si>
  <si>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</si>
  <si>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</si>
  <si>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</si>
  <si>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</si>
  <si>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</si>
  <si>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</si>
  <si>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</si>
  <si>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</si>
  <si>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</si>
  <si>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</si>
  <si>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</si>
  <si>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</si>
  <si>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</si>
  <si>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</si>
  <si>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</si>
  <si>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</si>
  <si>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</si>
  <si>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</si>
  <si>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</si>
  <si>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</si>
  <si>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</si>
  <si>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</si>
  <si>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</si>
  <si>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</si>
  <si>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</si>
  <si>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</si>
  <si>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</si>
  <si>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</si>
  <si>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</si>
  <si>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</si>
  <si>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</si>
  <si>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</si>
  <si>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</si>
  <si>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</si>
  <si>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</si>
  <si>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</si>
  <si>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</si>
  <si>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</si>
  <si>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</si>
  <si>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</si>
  <si>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</si>
  <si>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</si>
  <si>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</si>
  <si>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</si>
  <si>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</si>
  <si>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</si>
  <si>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</si>
  <si>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</si>
  <si>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</si>
  <si>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</si>
  <si>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</si>
  <si>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</si>
  <si>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</si>
  <si>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</si>
  <si>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</si>
  <si>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</si>
  <si>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</si>
  <si>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</si>
  <si>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</si>
  <si>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</si>
  <si>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</si>
  <si>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</si>
  <si>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</si>
  <si>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</si>
  <si>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</si>
  <si>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</si>
  <si>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</si>
  <si>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</si>
  <si>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</si>
  <si>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</si>
  <si>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</si>
  <si>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</si>
  <si>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</si>
  <si>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</si>
  <si>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</si>
  <si>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</si>
  <si>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</si>
  <si>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</si>
  <si>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</si>
  <si>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</si>
  <si>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</si>
  <si>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</si>
  <si>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</si>
  <si>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</si>
  <si>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</si>
  <si>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</si>
  <si>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</si>
  <si>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</si>
  <si>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</si>
  <si>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</si>
  <si>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</si>
  <si>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</si>
  <si>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</si>
  <si>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</si>
  <si>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</si>
  <si>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</si>
  <si>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</si>
  <si>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</si>
  <si>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</si>
  <si>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</si>
  <si>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</si>
  <si>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</si>
  <si>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</si>
  <si>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</si>
  <si>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</si>
  <si>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</si>
  <si>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</si>
  <si>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</si>
  <si>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</si>
  <si>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</si>
  <si>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</si>
  <si>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</si>
  <si>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</si>
  <si>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</si>
  <si>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</si>
  <si>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</si>
  <si>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</si>
  <si>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</si>
  <si>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</si>
  <si>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</si>
  <si>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</si>
  <si>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</si>
  <si>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</si>
  <si>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</si>
  <si>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</si>
  <si>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</si>
  <si>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</si>
  <si>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</si>
  <si>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</si>
  <si>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</si>
  <si>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</si>
  <si>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</si>
  <si>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</si>
  <si>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</si>
  <si>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</si>
  <si>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</si>
  <si>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</si>
  <si>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</si>
  <si>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</si>
  <si>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</si>
  <si>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</si>
  <si>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</si>
  <si>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</si>
  <si>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</si>
  <si>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</si>
  <si>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</si>
  <si>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</si>
  <si>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</si>
  <si>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</si>
  <si>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</si>
  <si>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</si>
  <si>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</si>
  <si>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</si>
  <si>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</si>
  <si>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</si>
  <si>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</si>
  <si>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</si>
  <si>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</si>
  <si>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</si>
  <si>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</si>
  <si>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</si>
  <si>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</si>
  <si>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</si>
  <si>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</si>
  <si>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</si>
  <si>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</si>
  <si>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</si>
  <si>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</si>
  <si>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</si>
  <si>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</si>
  <si>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</si>
  <si>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</si>
  <si>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</si>
  <si>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</si>
  <si>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</si>
  <si>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</si>
  <si>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</si>
  <si>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</si>
  <si>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</si>
  <si>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</si>
  <si>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</si>
  <si>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</si>
  <si>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</si>
  <si>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</si>
  <si>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</si>
  <si>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</si>
  <si>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</si>
  <si>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</si>
  <si>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</si>
  <si>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</si>
  <si>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</si>
  <si>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</si>
  <si>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</si>
  <si>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</si>
  <si>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</si>
  <si>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</si>
  <si>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</si>
  <si>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</si>
  <si>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</si>
  <si>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</si>
  <si>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</si>
  <si>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</si>
  <si>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</si>
  <si>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</si>
  <si>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</si>
  <si>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</si>
  <si>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</si>
  <si>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</si>
  <si>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</si>
  <si>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</si>
  <si>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</si>
  <si>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</si>
  <si>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</si>
  <si>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</si>
  <si>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</si>
  <si>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</si>
  <si>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</si>
  <si>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</si>
  <si>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</si>
  <si>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</si>
  <si>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</si>
  <si>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</si>
  <si>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</si>
  <si>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</si>
  <si>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</si>
  <si>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</si>
  <si>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</si>
  <si>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</si>
  <si>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</si>
  <si>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</si>
  <si>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</si>
  <si>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</si>
  <si>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</si>
  <si>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</si>
  <si>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</si>
  <si>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</si>
  <si>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</si>
  <si>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</si>
  <si>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</si>
  <si>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</si>
  <si>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</si>
  <si>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</si>
  <si>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</si>
  <si>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</si>
  <si>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</si>
  <si>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</si>
  <si>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</si>
  <si>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</si>
  <si>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</si>
  <si>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</si>
  <si>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</si>
  <si>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</si>
  <si>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</si>
  <si>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</si>
  <si>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</si>
  <si>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</si>
  <si>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</si>
  <si>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</si>
  <si>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</si>
  <si>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</si>
  <si>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</si>
  <si>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</si>
  <si>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</si>
  <si>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</si>
  <si>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</si>
  <si>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</si>
  <si>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</si>
  <si>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</si>
  <si>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</si>
  <si>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</si>
  <si>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</si>
  <si>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</si>
  <si>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</si>
  <si>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</si>
  <si>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</si>
  <si>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</si>
  <si>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</si>
  <si>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</si>
  <si>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</si>
  <si>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</si>
  <si>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</si>
  <si>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</si>
  <si>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</si>
  <si>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</si>
  <si>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</si>
  <si>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</si>
  <si>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</si>
  <si>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</si>
  <si>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</si>
  <si>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</si>
  <si>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</si>
  <si>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</si>
  <si>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</si>
  <si>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</si>
  <si>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</si>
  <si>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</si>
  <si>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</si>
  <si>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</si>
  <si>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</si>
  <si>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</si>
  <si>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</si>
  <si>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</si>
  <si>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</si>
  <si>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</si>
  <si>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</si>
  <si>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</si>
  <si>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</si>
  <si>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</si>
  <si>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</si>
  <si>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</si>
  <si>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</si>
  <si>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</si>
  <si>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</si>
  <si>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</si>
  <si>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</si>
  <si>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</si>
  <si>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</si>
  <si>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</si>
  <si>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</si>
  <si>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</si>
  <si>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</si>
  <si>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</si>
  <si>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</si>
  <si>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</si>
  <si>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</si>
  <si>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</si>
  <si>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</si>
  <si>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</si>
  <si>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</si>
  <si>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</si>
  <si>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</si>
  <si>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</si>
  <si>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</si>
  <si>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</si>
  <si>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</si>
  <si>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</si>
  <si>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</si>
  <si>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</si>
  <si>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</si>
  <si>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</si>
  <si>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</si>
  <si>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</si>
  <si>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</si>
  <si>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</si>
  <si>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</si>
  <si>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</si>
  <si>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</si>
  <si>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</si>
  <si>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</si>
  <si>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</si>
  <si>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</si>
  <si>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</si>
  <si>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</si>
  <si>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</si>
  <si>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</si>
  <si>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</si>
  <si>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</si>
  <si>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</si>
  <si>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</si>
  <si>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</si>
  <si>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</si>
  <si>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</si>
  <si>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</si>
  <si>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</si>
  <si>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</si>
  <si>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</si>
  <si>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</si>
  <si>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</si>
  <si>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</si>
  <si>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</si>
  <si>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</si>
  <si>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</si>
  <si>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</si>
  <si>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</si>
  <si>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</si>
  <si>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</si>
  <si>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</si>
  <si>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</si>
  <si>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</si>
  <si>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</si>
  <si>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</si>
  <si>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</si>
  <si>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</si>
  <si>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</si>
  <si>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</si>
  <si>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</si>
  <si>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</si>
  <si>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</si>
  <si>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</si>
  <si>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</si>
  <si>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</si>
  <si>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</si>
  <si>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</si>
  <si>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</si>
  <si>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</si>
  <si>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</si>
  <si>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</si>
  <si>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</si>
  <si>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</si>
  <si>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</si>
  <si>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</si>
  <si>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</si>
  <si>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</si>
  <si>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</si>
  <si>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</si>
  <si>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</si>
  <si>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</si>
  <si>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</si>
  <si>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</si>
  <si>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</si>
  <si>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</si>
  <si>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</si>
  <si>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</si>
  <si>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</si>
  <si>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</si>
  <si>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</si>
  <si>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</si>
  <si>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</si>
  <si>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</si>
  <si>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</si>
  <si>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</si>
  <si>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</si>
  <si>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</si>
  <si>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</si>
  <si>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</si>
  <si>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</si>
  <si>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</si>
  <si>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</si>
  <si>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</si>
  <si>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</si>
  <si>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</si>
  <si>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</si>
  <si>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</si>
  <si>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</si>
  <si>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</si>
  <si>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</si>
  <si>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</si>
  <si>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</si>
  <si>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</si>
  <si>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</si>
  <si>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</si>
  <si>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</si>
  <si>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</si>
  <si>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</si>
  <si>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</si>
  <si>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</si>
  <si>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</si>
  <si>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</si>
  <si>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</si>
  <si>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</si>
  <si>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</si>
  <si>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</si>
  <si>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</si>
  <si>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</si>
  <si>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</si>
  <si>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</si>
  <si>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</si>
  <si>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</si>
  <si>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</si>
  <si>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</si>
  <si>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</si>
  <si>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</si>
  <si>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</si>
  <si>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</si>
  <si>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</si>
  <si>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</si>
  <si>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</si>
  <si>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</si>
  <si>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</si>
  <si>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</si>
  <si>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</si>
  <si>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</si>
  <si>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</si>
  <si>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</si>
  <si>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</si>
  <si>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</si>
  <si>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</si>
  <si>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</si>
  <si>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</si>
  <si>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</si>
  <si>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</si>
  <si>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</si>
  <si>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</si>
  <si>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</si>
  <si>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</si>
  <si>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</si>
  <si>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</si>
  <si>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</si>
  <si>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</si>
  <si>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</si>
  <si>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</si>
  <si>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</si>
  <si>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</si>
  <si>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</si>
  <si>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</si>
  <si>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</si>
  <si>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</si>
  <si>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</si>
  <si>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</si>
  <si>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</si>
  <si>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</si>
  <si>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</si>
  <si>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</si>
  <si>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</si>
  <si>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</si>
  <si>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</si>
  <si>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</si>
  <si>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</si>
  <si>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</si>
  <si>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</si>
  <si>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</si>
  <si>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</si>
  <si>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</si>
  <si>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</si>
  <si>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</si>
  <si>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</si>
  <si>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</si>
  <si>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</si>
  <si>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</si>
  <si>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</si>
  <si>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</si>
  <si>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</si>
  <si>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</si>
  <si>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</si>
  <si>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</si>
  <si>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</si>
  <si>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</si>
  <si>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</si>
  <si>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</si>
  <si>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</si>
  <si>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</si>
  <si>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</si>
  <si>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</si>
  <si>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</si>
  <si>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</si>
  <si>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</si>
  <si>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</si>
  <si>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</si>
  <si>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</si>
  <si>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</si>
  <si>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</si>
  <si>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</si>
  <si>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</si>
  <si>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</si>
  <si>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</si>
  <si>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</si>
  <si>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</si>
  <si>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</si>
  <si>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</si>
  <si>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</si>
  <si>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</si>
  <si>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</si>
  <si>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</si>
  <si>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</si>
  <si>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</si>
  <si>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</si>
  <si>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</si>
  <si>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</si>
  <si>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</si>
  <si>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</si>
  <si>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</si>
  <si>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</si>
  <si>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</si>
  <si>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</si>
  <si>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</si>
  <si>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</si>
  <si>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</si>
  <si>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</si>
  <si>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</si>
  <si>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</si>
  <si>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</si>
  <si>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</si>
  <si>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</si>
  <si>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</si>
  <si>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</si>
  <si>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</si>
  <si>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</si>
  <si>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</si>
  <si>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</si>
  <si>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</si>
  <si>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</si>
  <si>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</si>
  <si>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</si>
  <si>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</si>
  <si>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</si>
  <si>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</si>
  <si>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</si>
  <si>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</si>
  <si>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</si>
  <si>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</si>
  <si>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</si>
  <si>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</si>
  <si>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</si>
  <si>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</si>
  <si>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</si>
  <si>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</si>
  <si>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</si>
  <si>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</si>
  <si>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</si>
  <si>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</si>
  <si>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</si>
  <si>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</si>
  <si>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</si>
  <si>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</si>
  <si>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</si>
  <si>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</si>
  <si>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</si>
  <si>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</si>
  <si>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</si>
  <si>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</si>
  <si>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</si>
  <si>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</si>
  <si>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</si>
  <si>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</si>
  <si>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</si>
  <si>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</si>
  <si>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</si>
  <si>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</si>
  <si>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</si>
  <si>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</si>
  <si>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</si>
  <si>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</si>
  <si>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</si>
  <si>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</si>
  <si>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</si>
  <si>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</si>
  <si>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</si>
  <si>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</si>
  <si>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</si>
  <si>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</si>
  <si>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</si>
  <si>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</si>
  <si>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</si>
  <si>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</si>
  <si>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</si>
  <si>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</si>
  <si>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</si>
  <si>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</si>
  <si>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</si>
  <si>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</si>
  <si>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</si>
  <si>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</si>
  <si>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</si>
  <si>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</si>
  <si>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</si>
  <si>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</si>
  <si>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</si>
  <si>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</si>
  <si>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</si>
  <si>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</si>
  <si>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</si>
  <si>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</si>
  <si>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</si>
  <si>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</si>
  <si>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</si>
  <si>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</si>
  <si>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</si>
  <si>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</si>
  <si>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</si>
  <si>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</si>
  <si>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</si>
  <si>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</si>
  <si>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</si>
  <si>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</si>
  <si>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</si>
  <si>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</si>
  <si>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</si>
  <si>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</si>
  <si>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</si>
  <si>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</si>
  <si>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</si>
  <si>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</si>
  <si>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</si>
  <si>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</si>
  <si>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</si>
  <si>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</si>
  <si>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</si>
  <si>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</si>
  <si>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</si>
  <si>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</si>
  <si>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</si>
  <si>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</si>
  <si>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</si>
  <si>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</si>
  <si>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</si>
  <si>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</si>
  <si>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</si>
  <si>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</si>
  <si>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</si>
  <si>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</si>
  <si>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</si>
  <si>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</si>
  <si>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</si>
  <si>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</si>
  <si>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</si>
  <si>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</si>
  <si>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</si>
  <si>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</si>
  <si>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</si>
  <si>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</si>
  <si>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</si>
  <si>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</si>
  <si>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</si>
  <si>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</si>
  <si>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</si>
  <si>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</si>
  <si>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</si>
  <si>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</si>
  <si>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</si>
  <si>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</si>
  <si>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</si>
  <si>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</si>
  <si>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</si>
  <si>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</si>
  <si>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</si>
  <si>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</si>
  <si>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</si>
  <si>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</si>
  <si>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</si>
  <si>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</si>
  <si>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</si>
  <si>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</si>
  <si>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</si>
  <si>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</si>
  <si>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</si>
  <si>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</si>
  <si>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</si>
  <si>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</si>
  <si>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</si>
  <si>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</si>
  <si>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</si>
  <si>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</si>
  <si>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</si>
  <si>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</si>
  <si>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</si>
  <si>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</si>
  <si>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</si>
  <si>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</si>
  <si>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</si>
  <si>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</si>
  <si>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</si>
  <si>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</si>
  <si>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</si>
  <si>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</si>
  <si>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</si>
  <si>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</si>
  <si>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</si>
  <si>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</si>
  <si>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</si>
  <si>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</si>
  <si>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</si>
  <si>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</si>
  <si>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</si>
  <si>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</si>
  <si>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</si>
  <si>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</si>
  <si>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</si>
  <si>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</si>
  <si>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</si>
  <si>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</si>
  <si>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</si>
  <si>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</si>
  <si>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</si>
  <si>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</si>
  <si>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</si>
  <si>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</si>
  <si>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</si>
  <si>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</si>
  <si>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</si>
  <si>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</si>
  <si>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</si>
  <si>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</si>
  <si>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</si>
  <si>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</si>
  <si>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</si>
  <si>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</si>
  <si>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</si>
  <si>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</si>
  <si>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</si>
  <si>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</si>
  <si>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</si>
  <si>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</si>
  <si>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</si>
  <si>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</si>
  <si>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</si>
  <si>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</si>
  <si>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</si>
  <si>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</si>
  <si>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</si>
  <si>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</si>
  <si>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</si>
  <si>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</si>
  <si>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</si>
  <si>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</si>
  <si>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</si>
  <si>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</si>
  <si>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</si>
  <si>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</si>
  <si>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</si>
  <si>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</si>
  <si>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</si>
  <si>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</si>
  <si>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</si>
  <si>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</si>
  <si>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</si>
  <si>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</si>
  <si>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</si>
  <si>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</si>
  <si>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</si>
  <si>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</si>
  <si>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</si>
  <si>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</si>
  <si>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</si>
  <si>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</si>
  <si>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</si>
  <si>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</si>
  <si>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</si>
  <si>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</si>
  <si>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</si>
  <si>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</si>
  <si>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</si>
  <si>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</si>
  <si>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</si>
  <si>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</si>
  <si>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</si>
  <si>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</si>
  <si>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</si>
  <si>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</si>
  <si>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</si>
  <si>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</si>
  <si>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</si>
  <si>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</si>
  <si>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</si>
  <si>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</si>
  <si>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</si>
  <si>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</si>
  <si>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</si>
  <si>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</si>
  <si>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</si>
  <si>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</si>
  <si>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</si>
  <si>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</si>
  <si>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</si>
  <si>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</si>
  <si>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</si>
  <si>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</si>
  <si>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</si>
  <si>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</si>
  <si>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</si>
  <si>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</si>
  <si>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</si>
  <si>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</si>
  <si>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</si>
  <si>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</si>
  <si>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</si>
  <si>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</si>
  <si>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</si>
  <si>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</si>
  <si>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</si>
  <si>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</si>
  <si>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</si>
  <si>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</si>
  <si>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</si>
  <si>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</si>
  <si>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</si>
  <si>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</si>
  <si>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</si>
  <si>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</si>
  <si>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</si>
  <si>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</si>
  <si>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</si>
  <si>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</si>
  <si>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</si>
  <si>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</si>
  <si>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</si>
  <si>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</si>
  <si>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</si>
  <si>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</si>
  <si>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</si>
  <si>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</si>
  <si>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</si>
  <si>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</si>
  <si>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</si>
  <si>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</si>
  <si>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</si>
  <si>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</si>
  <si>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</si>
  <si>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</si>
  <si>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</si>
  <si>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</si>
  <si>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</si>
  <si>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</si>
  <si>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</si>
  <si>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</si>
  <si>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</si>
  <si>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</si>
  <si>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</si>
  <si>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</si>
  <si>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</si>
  <si>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</si>
  <si>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</si>
  <si>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</si>
  <si>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</si>
  <si>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</si>
  <si>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</si>
  <si>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</si>
  <si>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</si>
  <si>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</si>
  <si>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</si>
  <si>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</si>
  <si>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</si>
  <si>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</si>
  <si>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</si>
  <si>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</si>
  <si>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</si>
  <si>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</si>
  <si>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</si>
  <si>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</si>
  <si>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</si>
  <si>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</si>
  <si>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</si>
  <si>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</si>
  <si>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</si>
  <si>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</si>
  <si>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</si>
  <si>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</si>
  <si>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</si>
  <si>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</si>
  <si>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</si>
  <si>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</si>
  <si>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</si>
  <si>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</si>
  <si>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</si>
  <si>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</si>
  <si>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</si>
  <si>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</si>
  <si>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</si>
  <si>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</si>
  <si>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</si>
  <si>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</si>
  <si>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</si>
  <si>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</si>
  <si>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</si>
  <si>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</si>
  <si>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</si>
  <si>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</si>
  <si>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</si>
  <si>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</si>
  <si>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</si>
  <si>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</si>
  <si>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</si>
  <si>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</si>
  <si>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</si>
  <si>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</si>
  <si>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</si>
  <si>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</si>
  <si>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</si>
  <si>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</si>
  <si>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</si>
  <si>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</si>
  <si>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</si>
  <si>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</si>
  <si>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</si>
  <si>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</si>
  <si>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</si>
  <si>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</si>
  <si>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</si>
  <si>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</si>
  <si>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</si>
  <si>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</si>
  <si>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</si>
  <si>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</si>
  <si>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</si>
  <si>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</si>
  <si>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</si>
  <si>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</si>
  <si>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</si>
  <si>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</si>
  <si>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</si>
  <si>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</si>
  <si>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</si>
  <si>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</si>
  <si>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</si>
  <si>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</si>
  <si>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</si>
  <si>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</si>
  <si>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</si>
  <si>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</si>
  <si>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</si>
  <si>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</si>
  <si>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</si>
  <si>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</si>
  <si>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</si>
  <si>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</si>
  <si>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</si>
  <si>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</si>
  <si>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</si>
  <si>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</si>
  <si>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</si>
  <si>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</si>
  <si>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</si>
  <si>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</si>
  <si>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</si>
  <si>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</si>
  <si>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</si>
  <si>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</si>
  <si>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</si>
  <si>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</si>
  <si>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</si>
  <si>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</si>
  <si>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</si>
  <si>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</si>
  <si>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</si>
  <si>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</si>
  <si>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</si>
  <si>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</si>
  <si>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</si>
  <si>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</si>
  <si>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</si>
  <si>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</si>
  <si>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</si>
  <si>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</si>
  <si>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</si>
  <si>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</si>
  <si>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</si>
  <si>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</si>
  <si>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</si>
  <si>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</si>
  <si>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</si>
  <si>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</si>
  <si>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</si>
  <si>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</si>
  <si>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</si>
  <si>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</si>
  <si>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</si>
  <si>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</si>
  <si>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</si>
  <si>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</si>
  <si>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</si>
  <si>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</si>
  <si>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</si>
  <si>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</si>
  <si>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</si>
  <si>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</si>
  <si>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</si>
  <si>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</si>
  <si>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</si>
  <si>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</si>
  <si>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</si>
  <si>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</si>
  <si>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</si>
  <si>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</si>
  <si>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</si>
  <si>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</si>
  <si>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</si>
  <si>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</si>
  <si>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</si>
  <si>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</si>
  <si>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</si>
  <si>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</si>
  <si>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</si>
  <si>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</si>
  <si>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</si>
  <si>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</si>
  <si>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</si>
  <si>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</si>
  <si>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</si>
  <si>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</si>
  <si>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</si>
  <si>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</si>
  <si>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</si>
  <si>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</si>
  <si>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</si>
  <si>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</si>
  <si>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</si>
  <si>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</si>
  <si>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</si>
  <si>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</si>
  <si>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</si>
  <si>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</si>
  <si>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</si>
  <si>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</si>
  <si>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</si>
  <si>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</si>
  <si>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</si>
  <si>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</si>
  <si>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</si>
  <si>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</si>
  <si>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</si>
  <si>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</si>
  <si>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</si>
  <si>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</si>
  <si>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</si>
  <si>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</si>
  <si>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</si>
  <si>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</si>
  <si>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</si>
  <si>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</si>
  <si>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</si>
  <si>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</si>
  <si>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</si>
  <si>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</si>
  <si>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</si>
  <si>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</si>
  <si>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</si>
  <si>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</si>
  <si>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</si>
  <si>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</si>
  <si>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</si>
  <si>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</si>
  <si>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</si>
  <si>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</si>
  <si>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</si>
  <si>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</si>
  <si>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</si>
  <si>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</si>
  <si>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</si>
  <si>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</si>
  <si>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</si>
  <si>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</si>
  <si>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</si>
  <si>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</si>
  <si>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</si>
  <si>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</si>
  <si>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</si>
  <si>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</si>
  <si>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</si>
  <si>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</si>
  <si>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</si>
  <si>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</si>
  <si>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</si>
  <si>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</si>
  <si>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</si>
  <si>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</si>
  <si>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</si>
  <si>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</si>
  <si>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</si>
  <si>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</si>
  <si>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</si>
  <si>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</si>
  <si>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</si>
  <si>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</si>
  <si>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</si>
  <si>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</si>
  <si>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</si>
  <si>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</si>
  <si>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</si>
  <si>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</si>
  <si>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</si>
  <si>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</si>
  <si>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</si>
  <si>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</si>
  <si>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</si>
  <si>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</si>
  <si>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</si>
  <si>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</si>
  <si>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</si>
  <si>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</si>
  <si>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</si>
  <si>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</si>
  <si>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</si>
  <si>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</si>
  <si>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</si>
  <si>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</si>
  <si>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</si>
  <si>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</si>
  <si>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</si>
  <si>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</si>
  <si>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</si>
  <si>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</si>
  <si>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</si>
  <si>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</si>
  <si>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</si>
  <si>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</si>
  <si>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</si>
  <si>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</si>
  <si>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</si>
  <si>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</si>
  <si>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</si>
  <si>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</si>
  <si>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</si>
  <si>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</si>
  <si>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</si>
  <si>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</si>
  <si>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</si>
  <si>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</si>
  <si>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</si>
  <si>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</si>
  <si>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</si>
  <si>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</si>
  <si>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</si>
  <si>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</si>
  <si>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</si>
  <si>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</si>
  <si>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</si>
  <si>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</si>
  <si>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</si>
  <si>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</si>
  <si>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</si>
  <si>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</si>
  <si>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</si>
  <si>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</si>
  <si>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</si>
  <si>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</si>
  <si>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</si>
  <si>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</si>
  <si>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</si>
  <si>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</si>
  <si>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</si>
  <si>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</si>
  <si>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</si>
  <si>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</si>
  <si>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</si>
  <si>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</si>
  <si>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</si>
  <si>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</si>
  <si>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</si>
  <si>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</si>
  <si>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</si>
  <si>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</si>
  <si>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</si>
  <si>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</si>
  <si>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</si>
  <si>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</si>
  <si>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</si>
  <si>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</si>
  <si>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</si>
  <si>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</si>
  <si>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</si>
  <si>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</si>
  <si>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</si>
  <si>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</si>
  <si>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</si>
  <si>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</si>
  <si>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</si>
  <si>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</si>
  <si>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</si>
  <si>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</si>
  <si>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</si>
  <si>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</si>
  <si>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</si>
  <si>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</si>
  <si>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</si>
  <si>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</si>
  <si>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</si>
  <si>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</si>
  <si>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</si>
  <si>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</si>
  <si>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</si>
  <si>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</si>
  <si>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</si>
  <si>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</si>
  <si>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</si>
  <si>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</si>
  <si>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</si>
  <si>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</si>
  <si>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</si>
  <si>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</si>
  <si>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</si>
  <si>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</si>
  <si>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</si>
  <si>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</si>
  <si>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</si>
  <si>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</si>
  <si>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</si>
  <si>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</si>
  <si>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</si>
  <si>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</si>
  <si>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</si>
  <si>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</si>
  <si>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</si>
  <si>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</si>
  <si>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</si>
  <si>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</si>
  <si>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</si>
  <si>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</si>
  <si>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</si>
  <si>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</si>
  <si>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</si>
  <si>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</si>
  <si>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</si>
  <si>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</si>
  <si>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</si>
  <si>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</si>
  <si>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</si>
  <si>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</si>
  <si>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</si>
  <si>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</si>
  <si>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</si>
  <si>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</si>
  <si>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</si>
  <si>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</si>
  <si>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</si>
  <si>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</si>
  <si>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</si>
  <si>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</si>
  <si>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</si>
  <si>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</si>
  <si>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</si>
  <si>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</si>
  <si>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</si>
  <si>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</si>
  <si>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</si>
  <si>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</si>
  <si>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</si>
  <si>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</si>
  <si>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</si>
  <si>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</si>
  <si>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</si>
  <si>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</si>
  <si>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</si>
  <si>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</si>
  <si>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</si>
  <si>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</si>
  <si>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</si>
  <si>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</si>
  <si>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</si>
  <si>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</si>
  <si>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</si>
  <si>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</si>
  <si>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</si>
  <si>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</si>
  <si>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</si>
  <si>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</si>
  <si>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</si>
  <si>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</si>
  <si>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</si>
  <si>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</si>
  <si>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</si>
  <si>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</si>
  <si>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</si>
  <si>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</si>
  <si>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</si>
  <si>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</si>
  <si>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</si>
  <si>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</si>
  <si>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</si>
  <si>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</si>
  <si>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</si>
  <si>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</si>
  <si>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</si>
  <si>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</si>
  <si>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</si>
  <si>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</si>
  <si>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</si>
  <si>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</si>
  <si>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</si>
  <si>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</si>
  <si>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</si>
  <si>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</si>
  <si>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</si>
  <si>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</si>
  <si>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</si>
  <si>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</si>
  <si>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</si>
  <si>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</si>
  <si>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</si>
  <si>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</si>
  <si>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</si>
  <si>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</si>
  <si>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</si>
  <si>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</si>
  <si>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</si>
  <si>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</si>
  <si>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</si>
  <si>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</si>
  <si>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</si>
  <si>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</si>
  <si>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</si>
  <si>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</si>
  <si>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</si>
  <si>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</si>
  <si>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</si>
  <si>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</si>
  <si>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</si>
  <si>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</si>
  <si>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</si>
  <si>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</si>
  <si>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</si>
  <si>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</si>
  <si>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</si>
  <si>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</si>
  <si>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</si>
  <si>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</si>
  <si>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</si>
  <si>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</si>
  <si>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</si>
  <si>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</si>
  <si>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</si>
  <si>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</si>
  <si>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</si>
  <si>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</si>
  <si>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</si>
  <si>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</si>
  <si>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</si>
  <si>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</si>
  <si>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</si>
  <si>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</si>
  <si>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</si>
  <si>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</si>
  <si>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</si>
  <si>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</si>
  <si>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</si>
  <si>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</si>
  <si>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</si>
  <si>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</si>
  <si>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</si>
  <si>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</si>
  <si>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</si>
  <si>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</si>
  <si>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</si>
  <si>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</si>
  <si>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</si>
  <si>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</si>
  <si>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</si>
  <si>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</si>
  <si>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</si>
  <si>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</si>
  <si>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</si>
  <si>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</si>
  <si>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</si>
  <si>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</si>
  <si>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</si>
  <si>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</si>
  <si>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</si>
  <si>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</si>
  <si>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</si>
  <si>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</si>
  <si>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</si>
  <si>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</si>
  <si>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</si>
  <si>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</si>
  <si>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</si>
  <si>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</si>
  <si>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</si>
  <si>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</si>
  <si>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</si>
  <si>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</si>
  <si>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</si>
  <si>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</si>
  <si>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</si>
  <si>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</si>
  <si>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</si>
  <si>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</si>
  <si>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</si>
  <si>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</si>
  <si>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</si>
  <si>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</si>
  <si>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</si>
  <si>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</si>
  <si>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</si>
  <si>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</si>
  <si>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</si>
  <si>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</si>
  <si>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</si>
  <si>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</si>
  <si>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</si>
  <si>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</si>
  <si>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</si>
  <si>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</si>
  <si>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</si>
  <si>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</si>
  <si>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</si>
  <si>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</si>
  <si>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</si>
  <si>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</si>
  <si>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</si>
  <si>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</si>
  <si>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</si>
  <si>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</si>
  <si>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</si>
  <si>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</si>
  <si>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</si>
  <si>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</si>
  <si>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</si>
  <si>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</si>
  <si>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</si>
  <si>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</si>
  <si>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</si>
  <si>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</si>
  <si>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</si>
  <si>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</si>
  <si>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</si>
  <si>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</si>
  <si>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</si>
  <si>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</si>
  <si>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</si>
  <si>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</si>
  <si>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</si>
  <si>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</si>
  <si>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</si>
  <si>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</si>
  <si>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</si>
  <si>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</si>
  <si>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</si>
  <si>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</si>
  <si>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</si>
  <si>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</si>
  <si>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</si>
  <si>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</si>
  <si>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</si>
  <si>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</si>
  <si>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</si>
  <si>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</si>
  <si>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</si>
  <si>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</si>
  <si>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</si>
  <si>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</si>
  <si>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</si>
  <si>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</si>
  <si>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</si>
  <si>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</si>
  <si>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</si>
  <si>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</si>
  <si>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</si>
  <si>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</si>
  <si>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</si>
  <si>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</si>
  <si>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</si>
  <si>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</si>
  <si>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</si>
  <si>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</si>
  <si>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</si>
  <si>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</si>
  <si>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</si>
  <si>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</si>
  <si>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</si>
  <si>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</si>
  <si>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</si>
  <si>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</si>
  <si>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</si>
  <si>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</si>
  <si>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</si>
  <si>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</si>
  <si>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</si>
  <si>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</si>
  <si>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</si>
  <si>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</si>
  <si>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</si>
  <si>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</si>
  <si>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</si>
  <si>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</si>
  <si>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</si>
  <si>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</si>
  <si>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</si>
  <si>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</si>
  <si>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</si>
  <si>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</si>
  <si>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</si>
  <si>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</si>
  <si>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</si>
  <si>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</si>
  <si>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</si>
  <si>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</si>
  <si>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</si>
  <si>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</si>
  <si>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</si>
  <si>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</si>
  <si>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</si>
  <si>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</si>
  <si>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</si>
  <si>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</si>
  <si>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</si>
  <si>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</si>
  <si>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</si>
  <si>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</si>
  <si>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</si>
  <si>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</si>
  <si>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</si>
  <si>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</si>
  <si>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</si>
  <si>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</si>
  <si>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</si>
  <si>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</si>
  <si>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</si>
  <si>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</si>
  <si>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</si>
  <si>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</si>
  <si>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</si>
  <si>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</si>
  <si>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</si>
  <si>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</si>
  <si>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</si>
  <si>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</si>
  <si>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</si>
  <si>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</si>
  <si>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</si>
  <si>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</si>
  <si>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</si>
  <si>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</si>
  <si>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</si>
  <si>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</si>
  <si>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</si>
  <si>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</si>
  <si>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</si>
  <si>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</si>
  <si>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</si>
  <si>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</si>
  <si>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</si>
  <si>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</si>
  <si>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</si>
  <si>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</si>
  <si>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</si>
  <si>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</si>
  <si>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</si>
  <si>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</si>
  <si>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</si>
  <si>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</si>
  <si>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</si>
  <si>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</si>
  <si>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</si>
  <si>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</si>
  <si>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</si>
  <si>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</si>
  <si>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</si>
  <si>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</si>
  <si>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</si>
  <si>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</si>
  <si>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</si>
  <si>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</si>
  <si>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</si>
  <si>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</si>
  <si>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</si>
  <si>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</si>
  <si>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</si>
  <si>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</si>
  <si>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</si>
  <si>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</si>
  <si>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</si>
  <si>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</si>
  <si>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</si>
  <si>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</si>
  <si>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</si>
  <si>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</si>
  <si>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</si>
  <si>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</si>
  <si>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</si>
  <si>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</si>
  <si>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</si>
  <si>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</si>
  <si>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</si>
  <si>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</si>
  <si>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</si>
  <si>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</si>
  <si>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</si>
  <si>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</si>
  <si>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</si>
  <si>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</si>
  <si>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</si>
  <si>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</si>
  <si>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</si>
  <si>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</si>
  <si>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</si>
  <si>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</si>
  <si>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</si>
  <si>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</si>
  <si>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</si>
  <si>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</si>
  <si>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</si>
  <si>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</si>
  <si>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</si>
  <si>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</si>
  <si>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</si>
  <si>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</si>
  <si>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</si>
  <si>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</si>
  <si>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</si>
  <si>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</si>
  <si>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</si>
  <si>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</si>
  <si>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</si>
  <si>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</si>
  <si>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</si>
  <si>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</si>
  <si>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</si>
  <si>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</si>
  <si>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</si>
  <si>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</si>
  <si>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</si>
  <si>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</si>
  <si>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</si>
  <si>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</si>
  <si>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</si>
  <si>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</si>
  <si>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</si>
  <si>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</si>
  <si>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</si>
  <si>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</si>
  <si>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</si>
  <si>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</si>
  <si>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</si>
  <si>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</si>
  <si>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</si>
  <si>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</si>
  <si>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</si>
  <si>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</si>
  <si>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</si>
  <si>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</si>
  <si>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</si>
  <si>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</si>
  <si>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</si>
  <si>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</si>
  <si>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</si>
  <si>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</si>
  <si>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</si>
  <si>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</si>
  <si>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</si>
  <si>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</si>
  <si>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</si>
  <si>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</si>
  <si>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</si>
  <si>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</si>
  <si>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</si>
  <si>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</si>
  <si>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</si>
  <si>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</si>
  <si>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</si>
  <si>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</si>
  <si>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</si>
  <si>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</si>
  <si>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</si>
  <si>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</si>
  <si>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</si>
  <si>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</si>
  <si>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</si>
  <si>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</si>
  <si>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</si>
  <si>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</si>
  <si>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</si>
  <si>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</si>
  <si>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</si>
  <si>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</si>
  <si>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</si>
  <si>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</si>
  <si>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</si>
  <si>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</si>
  <si>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</si>
  <si>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</si>
  <si>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</si>
  <si>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</si>
  <si>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</si>
  <si>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</si>
  <si>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</si>
  <si>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</si>
  <si>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</si>
  <si>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</si>
  <si>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</si>
  <si>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</si>
  <si>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</si>
  <si>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</si>
  <si>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</si>
  <si>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</si>
  <si>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</si>
  <si>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</si>
  <si>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</si>
  <si>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</si>
  <si>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</si>
  <si>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</si>
  <si>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</si>
  <si>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</si>
  <si>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</si>
  <si>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</si>
  <si>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</si>
  <si>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</si>
  <si>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</si>
  <si>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</si>
  <si>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</si>
  <si>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</si>
  <si>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</si>
  <si>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</si>
  <si>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</si>
  <si>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</si>
  <si>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</si>
  <si>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</si>
  <si>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</si>
  <si>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</si>
  <si>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</si>
  <si>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</si>
  <si>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</si>
  <si>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</si>
  <si>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</si>
  <si>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</si>
  <si>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</si>
  <si>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</si>
  <si>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</si>
  <si>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</si>
  <si>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</si>
  <si>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</si>
  <si>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</si>
  <si>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</si>
  <si>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</si>
  <si>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</si>
  <si>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</si>
  <si>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</si>
  <si>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</si>
  <si>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</si>
  <si>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</si>
  <si>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</si>
  <si>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</si>
  <si>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</si>
  <si>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</si>
  <si>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</si>
  <si>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</si>
  <si>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</si>
  <si>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</si>
  <si>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</si>
  <si>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</si>
  <si>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</si>
  <si>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</si>
  <si>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</si>
  <si>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</si>
  <si>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</si>
  <si>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</si>
  <si>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</si>
  <si>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</si>
  <si>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</si>
  <si>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</si>
  <si>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</si>
  <si>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</si>
  <si>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</si>
  <si>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</si>
  <si>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</si>
  <si>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</si>
  <si>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</si>
  <si>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</si>
  <si>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</si>
  <si>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</si>
  <si>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</si>
  <si>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</si>
  <si>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</si>
  <si>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</si>
  <si>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</si>
  <si>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</si>
  <si>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</si>
  <si>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</si>
  <si>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</si>
  <si>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</si>
  <si>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</si>
  <si>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</si>
  <si>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</si>
  <si>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</si>
  <si>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</si>
  <si>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</si>
  <si>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</si>
  <si>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</si>
  <si>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</si>
  <si>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</si>
  <si>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</si>
  <si>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</si>
  <si>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</si>
  <si>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</si>
  <si>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</si>
  <si>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</si>
  <si>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</si>
  <si>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</si>
  <si>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</si>
  <si>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</si>
  <si>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</si>
  <si>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</si>
  <si>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</si>
  <si>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</si>
  <si>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</si>
  <si>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</si>
  <si>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</si>
  <si>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</si>
  <si>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</si>
  <si>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</si>
  <si>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</si>
  <si>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</si>
  <si>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</si>
  <si>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</si>
  <si>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</si>
  <si>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</si>
  <si>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</si>
  <si>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</si>
  <si>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</si>
  <si>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</si>
  <si>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</si>
  <si>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</si>
  <si>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</si>
  <si>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</si>
  <si>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</si>
  <si>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</si>
  <si>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</si>
  <si>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</si>
  <si>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</si>
  <si>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</si>
  <si>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</si>
  <si>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</si>
  <si>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</si>
  <si>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</si>
  <si>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</si>
  <si>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</si>
  <si>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</si>
  <si>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</si>
  <si>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</si>
  <si>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</si>
  <si>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</si>
  <si>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</si>
  <si>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</si>
  <si>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</si>
  <si>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</si>
  <si>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</si>
  <si>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</si>
  <si>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</si>
  <si>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</si>
  <si>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</si>
  <si>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</si>
  <si>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</si>
  <si>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</si>
  <si>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</si>
  <si>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</si>
  <si>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</si>
  <si>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</si>
  <si>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</si>
  <si>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</si>
  <si>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</si>
  <si>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</si>
  <si>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</si>
  <si>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</si>
  <si>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</si>
  <si>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</si>
  <si>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</si>
  <si>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</si>
  <si>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</si>
  <si>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</si>
  <si>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</si>
  <si>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</si>
  <si>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</si>
  <si>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</si>
  <si>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</si>
  <si>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</si>
  <si>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</si>
  <si>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</si>
  <si>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</si>
  <si>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</si>
  <si>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</si>
  <si>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</si>
  <si>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</si>
  <si>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</si>
  <si>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</si>
  <si>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</si>
  <si>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</si>
  <si>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</si>
  <si>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</si>
  <si>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</si>
  <si>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</si>
  <si>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</si>
  <si>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</si>
  <si>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</si>
  <si>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</si>
  <si>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</si>
  <si>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</si>
  <si>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</si>
  <si>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</si>
  <si>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</si>
  <si>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</si>
  <si>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</si>
  <si>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</si>
  <si>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</si>
  <si>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</si>
  <si>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</si>
  <si>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</si>
  <si>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</si>
  <si>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</si>
  <si>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</si>
  <si>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</si>
  <si>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</si>
  <si>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</si>
  <si>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</si>
  <si>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</si>
  <si>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</si>
  <si>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</si>
  <si>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</si>
  <si>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</si>
  <si>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</si>
  <si>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</si>
  <si>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</si>
  <si>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</si>
  <si>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</si>
  <si>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</si>
  <si>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</si>
  <si>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</si>
  <si>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</si>
  <si>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</si>
  <si>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</si>
  <si>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</si>
  <si>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</si>
  <si>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</si>
  <si>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</si>
  <si>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</si>
  <si>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</si>
  <si>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</si>
  <si>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</si>
  <si>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</si>
  <si>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</si>
  <si>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</si>
  <si>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</si>
  <si>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</si>
  <si>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</si>
  <si>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</si>
  <si>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</si>
  <si>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</si>
  <si>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</si>
  <si>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</si>
  <si>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</si>
  <si>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</si>
  <si>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</si>
  <si>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</si>
  <si>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</si>
  <si>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</si>
  <si>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</si>
  <si>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</si>
  <si>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</si>
  <si>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</si>
  <si>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</si>
  <si>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</si>
  <si>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</si>
  <si>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</si>
  <si>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</si>
  <si>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</si>
  <si>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</si>
  <si>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</si>
  <si>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</si>
  <si>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</si>
  <si>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</si>
  <si>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</si>
  <si>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</si>
  <si>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</si>
  <si>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</si>
  <si>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</si>
  <si>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</si>
  <si>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</si>
  <si>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</si>
  <si>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</si>
  <si>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</si>
  <si>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</si>
  <si>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</si>
  <si>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</si>
  <si>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</si>
  <si>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</si>
  <si>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</si>
  <si>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</si>
  <si>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</si>
  <si>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</si>
  <si>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</si>
  <si>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</si>
  <si>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</si>
  <si>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</si>
  <si>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</si>
  <si>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</si>
  <si>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</si>
  <si>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</si>
  <si>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</si>
  <si>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</si>
  <si>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</si>
  <si>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</si>
  <si>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</si>
  <si>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</si>
  <si>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</si>
  <si>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</si>
  <si>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</si>
  <si>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</si>
  <si>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</si>
  <si>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</si>
  <si>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</si>
  <si>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</si>
  <si>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</si>
  <si>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</si>
  <si>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</si>
  <si>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</si>
  <si>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</si>
  <si>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</si>
  <si>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</si>
  <si>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</si>
  <si>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</si>
  <si>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</si>
  <si>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</si>
  <si>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</si>
  <si>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</si>
  <si>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</si>
  <si>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</si>
  <si>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</si>
  <si>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</si>
  <si>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</si>
  <si>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</si>
  <si>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</si>
  <si>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</si>
  <si>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</si>
  <si>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</si>
  <si>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</si>
  <si>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</si>
  <si>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</si>
  <si>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</si>
  <si>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</si>
  <si>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</si>
  <si>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</si>
  <si>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</si>
  <si>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</si>
  <si>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</si>
  <si>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</si>
  <si>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</si>
  <si>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</si>
  <si>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</si>
  <si>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</si>
  <si>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</si>
  <si>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</si>
  <si>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</si>
  <si>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</si>
  <si>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</si>
  <si>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</si>
  <si>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</si>
  <si>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</si>
  <si>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</si>
  <si>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</si>
  <si>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</si>
  <si>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</si>
  <si>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</si>
  <si>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</si>
  <si>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</si>
  <si>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</si>
  <si>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</si>
  <si>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</si>
  <si>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</si>
  <si>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</si>
  <si>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</si>
  <si>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</si>
  <si>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</si>
  <si>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</si>
  <si>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</si>
  <si>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</si>
  <si>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</si>
  <si>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</si>
  <si>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</si>
  <si>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</si>
  <si>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</si>
  <si>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</si>
  <si>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</si>
  <si>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</si>
  <si>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</si>
  <si>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</si>
  <si>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</si>
  <si>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</si>
  <si>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</si>
  <si>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</si>
  <si>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</si>
  <si>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</si>
  <si>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</si>
  <si>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</si>
  <si>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</si>
  <si>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</si>
  <si>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</si>
  <si>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</si>
  <si>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</si>
  <si>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</si>
  <si>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</si>
  <si>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</si>
  <si>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</si>
  <si>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</si>
  <si>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</si>
  <si>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</si>
  <si>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</si>
  <si>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</si>
  <si>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</si>
  <si>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</si>
  <si>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</si>
  <si>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</si>
  <si>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</si>
  <si>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</si>
  <si>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</si>
  <si>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</si>
  <si>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</si>
  <si>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</si>
  <si>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</si>
  <si>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</si>
  <si>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</si>
  <si>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</si>
  <si>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</si>
  <si>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</si>
  <si>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</si>
  <si>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</si>
  <si>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</si>
  <si>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</si>
  <si>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</si>
  <si>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</si>
  <si>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</si>
  <si>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</si>
  <si>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</si>
  <si>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</si>
  <si>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</si>
  <si>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</si>
  <si>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</si>
  <si>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</si>
  <si>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</si>
  <si>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</si>
  <si>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</si>
  <si>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</si>
  <si>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</si>
  <si>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</si>
  <si>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</si>
  <si>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</si>
  <si>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</si>
  <si>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</si>
  <si>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</si>
  <si>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</si>
  <si>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</si>
  <si>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</si>
  <si>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</si>
  <si>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</si>
  <si>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</si>
  <si>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</si>
  <si>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</si>
  <si>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</si>
  <si>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</si>
  <si>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</si>
  <si>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</si>
  <si>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</si>
  <si>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</si>
  <si>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</si>
  <si>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</si>
  <si>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</si>
  <si>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</si>
  <si>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</si>
  <si>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</si>
  <si>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</si>
  <si>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</si>
  <si>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</si>
  <si>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</si>
  <si>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</si>
  <si>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</si>
  <si>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</si>
  <si>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</si>
  <si>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</si>
  <si>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</si>
  <si>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</si>
  <si>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</si>
  <si>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</si>
  <si>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</si>
  <si>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</si>
  <si>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</si>
  <si>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</si>
  <si>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</si>
  <si>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</si>
  <si>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</si>
  <si>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</si>
  <si>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</si>
  <si>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</si>
  <si>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</si>
  <si>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</si>
  <si>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</si>
  <si>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</si>
  <si>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</si>
  <si>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</si>
  <si>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</si>
  <si>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</si>
  <si>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</si>
  <si>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</si>
  <si>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</si>
  <si>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</si>
  <si>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</si>
  <si>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</si>
  <si>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</si>
  <si>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</si>
  <si>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</si>
  <si>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</si>
  <si>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</si>
  <si>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</si>
  <si>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</si>
  <si>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</si>
  <si>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</si>
  <si>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</si>
  <si>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</si>
  <si>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</si>
  <si>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</si>
  <si>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</si>
  <si>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</si>
  <si>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</si>
  <si>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</si>
  <si>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</si>
  <si>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</si>
  <si>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</si>
  <si>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</si>
  <si>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</si>
  <si>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</si>
  <si>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</si>
  <si>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</si>
  <si>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</si>
  <si>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</si>
  <si>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</si>
  <si>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</si>
  <si>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</si>
  <si>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</si>
  <si>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</si>
  <si>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</si>
  <si>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</si>
  <si>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</si>
  <si>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</si>
  <si>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</si>
  <si>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</si>
  <si>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</si>
  <si>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</si>
  <si>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</si>
  <si>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</si>
  <si>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</si>
  <si>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</si>
  <si>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</si>
  <si>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</si>
  <si>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</si>
  <si>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</si>
  <si>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</si>
  <si>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</si>
  <si>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</si>
  <si>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</si>
  <si>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</si>
  <si>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</si>
  <si>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</si>
  <si>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</si>
  <si>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</si>
  <si>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</si>
  <si>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</si>
  <si>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</si>
  <si>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</si>
  <si>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</si>
  <si>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</si>
  <si>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</si>
  <si>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</si>
  <si>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</si>
  <si>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</si>
  <si>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</si>
  <si>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</si>
  <si>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</si>
  <si>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</si>
  <si>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</si>
  <si>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</si>
  <si>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</si>
  <si>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</si>
  <si>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</si>
  <si>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</si>
  <si>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</si>
  <si>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</si>
  <si>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</si>
  <si>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</si>
  <si>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</si>
  <si>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</si>
  <si>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</si>
  <si>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</si>
  <si>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</si>
  <si>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</si>
  <si>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</si>
  <si>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</si>
  <si>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</si>
  <si>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</si>
  <si>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</si>
  <si>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</si>
  <si>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</si>
  <si>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</si>
  <si>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</si>
  <si>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</si>
  <si>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</si>
  <si>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</si>
  <si>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</si>
  <si>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</si>
  <si>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</si>
  <si>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</si>
  <si>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</si>
  <si>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</si>
  <si>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</si>
  <si>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</si>
  <si>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</si>
  <si>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</si>
  <si>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</si>
  <si>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</si>
  <si>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</si>
  <si>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</si>
  <si>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</si>
  <si>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</si>
  <si>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</si>
  <si>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</si>
  <si>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</si>
  <si>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</si>
  <si>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</si>
  <si>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</si>
  <si>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</si>
  <si>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</si>
  <si>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</si>
  <si>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</si>
  <si>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</si>
  <si>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</si>
  <si>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</si>
  <si>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</si>
  <si>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</si>
  <si>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</si>
  <si>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</si>
  <si>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</si>
  <si>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</si>
  <si>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</si>
  <si>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</si>
  <si>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</si>
  <si>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</si>
  <si>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</si>
  <si>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</si>
  <si>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</si>
  <si>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</si>
  <si>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</si>
  <si>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</si>
  <si>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</si>
  <si>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</si>
  <si>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</si>
  <si>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</si>
  <si>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</si>
  <si>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</si>
  <si>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</si>
  <si>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</si>
  <si>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</si>
  <si>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</si>
  <si>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</si>
  <si>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</si>
  <si>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</si>
  <si>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</si>
  <si>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</si>
  <si>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</si>
  <si>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</si>
  <si>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</si>
  <si>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</si>
  <si>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</si>
  <si>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</si>
  <si>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</si>
  <si>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</si>
  <si>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</si>
  <si>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</si>
  <si>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</si>
  <si>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</si>
  <si>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</si>
  <si>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</si>
  <si>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</si>
  <si>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</si>
  <si>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</si>
  <si>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</si>
  <si>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</si>
  <si>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</si>
  <si>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</si>
  <si>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</si>
  <si>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</si>
  <si>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</si>
  <si>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</si>
  <si>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</si>
  <si>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</si>
  <si>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</si>
  <si>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</si>
  <si>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</si>
  <si>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</si>
  <si>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</si>
  <si>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</si>
  <si>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</si>
  <si>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</si>
  <si>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</si>
  <si>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</si>
  <si>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</si>
  <si>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</si>
  <si>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</si>
  <si>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</si>
  <si>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</si>
  <si>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</si>
  <si>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</si>
  <si>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</si>
  <si>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</si>
  <si>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</si>
  <si>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</si>
  <si>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</si>
  <si>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</si>
  <si>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</si>
  <si>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</si>
  <si>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</si>
  <si>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</si>
  <si>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</si>
  <si>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</si>
  <si>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</si>
  <si>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</si>
  <si>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</si>
  <si>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</si>
  <si>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</si>
  <si>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</si>
  <si>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</si>
  <si>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</si>
  <si>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</si>
  <si>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</si>
  <si>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</si>
  <si>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</si>
  <si>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</si>
  <si>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</si>
  <si>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</si>
  <si>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</si>
  <si>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</si>
  <si>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</si>
  <si>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</si>
  <si>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</si>
  <si>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</si>
  <si>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</si>
  <si>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</si>
  <si>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</si>
  <si>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</si>
  <si>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</si>
  <si>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</si>
  <si>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</si>
  <si>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</si>
  <si>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</si>
  <si>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</si>
  <si>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</si>
  <si>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</si>
  <si>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</si>
  <si>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</si>
  <si>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</si>
  <si>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</si>
  <si>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</si>
  <si>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</si>
  <si>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</si>
  <si>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</si>
  <si>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</si>
  <si>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</si>
  <si>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</si>
  <si>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</si>
  <si>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</si>
  <si>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</si>
  <si>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</si>
  <si>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</si>
  <si>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</si>
  <si>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</si>
  <si>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</si>
  <si>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</si>
  <si>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</si>
  <si>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</si>
  <si>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</si>
  <si>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</si>
  <si>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</si>
  <si>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</si>
  <si>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</si>
  <si>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</si>
  <si>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</si>
  <si>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</si>
  <si>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</si>
  <si>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</si>
  <si>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</si>
  <si>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</si>
  <si>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</si>
  <si>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</si>
  <si>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</si>
  <si>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</si>
  <si>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</si>
  <si>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</si>
  <si>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</si>
  <si>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</si>
  <si>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</si>
  <si>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</si>
  <si>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</si>
  <si>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</si>
  <si>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</si>
  <si>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</si>
  <si>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</si>
  <si>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</si>
  <si>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</si>
  <si>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</si>
  <si>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</si>
  <si>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</si>
  <si>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</si>
  <si>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</si>
  <si>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</si>
  <si>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</si>
  <si>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</si>
  <si>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</si>
  <si>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</si>
  <si>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</si>
  <si>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</si>
  <si>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</si>
  <si>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</si>
  <si>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</si>
  <si>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</si>
  <si>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</si>
  <si>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</si>
  <si>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</si>
  <si>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</si>
  <si>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</si>
  <si>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</si>
  <si>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</si>
  <si>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</si>
  <si>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</si>
  <si>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</si>
  <si>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</si>
  <si>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</si>
  <si>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</si>
  <si>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</si>
  <si>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</si>
  <si>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</si>
  <si>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</si>
  <si>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</si>
  <si>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</si>
  <si>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</si>
  <si>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</si>
  <si>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</si>
  <si>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</si>
  <si>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</si>
  <si>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</si>
  <si>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</si>
  <si>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</si>
  <si>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</si>
  <si>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</si>
  <si>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</si>
  <si>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</si>
  <si>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</si>
  <si>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</si>
  <si>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</si>
  <si>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</si>
  <si>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</si>
  <si>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</si>
  <si>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</si>
  <si>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</si>
  <si>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</si>
  <si>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</si>
  <si>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</si>
  <si>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</si>
  <si>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</si>
  <si>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</si>
  <si>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</si>
  <si>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</si>
  <si>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</si>
  <si>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</si>
  <si>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</si>
  <si>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</si>
  <si>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</si>
  <si>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</si>
  <si>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</si>
  <si>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</si>
  <si>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</si>
  <si>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</si>
  <si>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</si>
  <si>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</si>
  <si>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</si>
  <si>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</si>
  <si>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</si>
  <si>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</si>
  <si>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</si>
  <si>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</si>
  <si>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</si>
  <si>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</si>
  <si>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</si>
  <si>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</si>
  <si>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</si>
  <si>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</si>
  <si>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</si>
  <si>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</si>
  <si>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</si>
  <si>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</si>
  <si>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</si>
  <si>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</si>
  <si>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</si>
  <si>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</si>
  <si>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</si>
  <si>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</si>
  <si>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</si>
  <si>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</si>
  <si>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</si>
  <si>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</si>
  <si>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</si>
  <si>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</si>
  <si>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</si>
  <si>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</si>
  <si>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</si>
  <si>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</si>
  <si>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</si>
  <si>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</si>
  <si>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</si>
  <si>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</si>
  <si>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</si>
  <si>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</si>
  <si>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</si>
  <si>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</si>
  <si>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</si>
  <si>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</si>
  <si>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</si>
  <si>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</si>
  <si>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</si>
  <si>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</si>
  <si>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</si>
  <si>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</si>
  <si>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</si>
  <si>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</si>
  <si>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</si>
  <si>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</si>
  <si>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</si>
  <si>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</si>
  <si>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</si>
  <si>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</si>
  <si>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</si>
  <si>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</si>
  <si>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</si>
  <si>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</si>
  <si>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</si>
  <si>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</si>
  <si>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</si>
  <si>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</si>
  <si>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</si>
  <si>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</si>
  <si>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</si>
  <si>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</si>
  <si>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</si>
  <si>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</si>
  <si>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</si>
  <si>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</si>
  <si>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</si>
  <si>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</si>
  <si>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</si>
  <si>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</si>
  <si>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</si>
  <si>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</si>
  <si>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</si>
  <si>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</si>
  <si>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</si>
  <si>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</si>
  <si>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</si>
  <si>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</si>
  <si>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</si>
  <si>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</si>
  <si>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</si>
  <si>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</si>
  <si>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</si>
  <si>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</si>
  <si>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</si>
  <si>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</si>
  <si>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</si>
  <si>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</si>
  <si>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</si>
  <si>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</si>
  <si>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</si>
  <si>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</si>
  <si>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</si>
  <si>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</si>
  <si>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</si>
  <si>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</si>
  <si>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</si>
  <si>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</si>
  <si>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</si>
  <si>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</si>
  <si>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</si>
  <si>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</si>
  <si>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</si>
  <si>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</si>
  <si>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</si>
  <si>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</si>
  <si>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</si>
  <si>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</si>
  <si>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</si>
  <si>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</si>
  <si>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</si>
  <si>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</si>
  <si>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</si>
  <si>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</si>
  <si>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</si>
  <si>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</si>
  <si>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</si>
  <si>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</si>
  <si>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</si>
  <si>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</si>
  <si>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</si>
  <si>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</si>
  <si>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</si>
  <si>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</si>
  <si>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</si>
  <si>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</si>
  <si>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</si>
  <si>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</si>
  <si>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</si>
  <si>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</si>
  <si>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</si>
  <si>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</si>
  <si>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</si>
  <si>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</si>
  <si>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</si>
  <si>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</si>
  <si>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</si>
  <si>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</si>
  <si>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</si>
  <si>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</si>
  <si>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</si>
  <si>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</si>
  <si>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</si>
  <si>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</si>
  <si>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</si>
  <si>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</si>
  <si>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</si>
  <si>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</si>
  <si>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</si>
  <si>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</si>
  <si>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</si>
  <si>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</si>
  <si>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</si>
  <si>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</si>
  <si>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</si>
  <si>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</si>
  <si>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</si>
  <si>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</si>
  <si>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</si>
  <si>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</si>
  <si>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</si>
  <si>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</si>
  <si>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</si>
  <si>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</si>
  <si>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</si>
  <si>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</si>
  <si>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</si>
  <si>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</si>
  <si>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</si>
  <si>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</si>
  <si>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</si>
  <si>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</si>
  <si>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</si>
  <si>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</si>
  <si>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</si>
  <si>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</si>
  <si>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</si>
  <si>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</si>
  <si>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</si>
  <si>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</si>
  <si>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</si>
  <si>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</si>
  <si>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</si>
  <si>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</si>
  <si>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</si>
  <si>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</si>
  <si>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</si>
  <si>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</si>
  <si>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</si>
  <si>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</si>
  <si>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</si>
  <si>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</si>
  <si>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</si>
  <si>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</si>
  <si>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</si>
  <si>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</si>
  <si>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</si>
  <si>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</si>
  <si>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</si>
  <si>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</si>
  <si>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</si>
  <si>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</si>
  <si>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</si>
  <si>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</si>
  <si>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</si>
  <si>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</si>
  <si>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</si>
  <si>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</si>
  <si>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</si>
  <si>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</si>
  <si>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</si>
  <si>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</si>
  <si>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</si>
  <si>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</si>
  <si>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</si>
  <si>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</si>
  <si>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</si>
  <si>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</si>
  <si>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</si>
  <si>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</si>
  <si>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</si>
  <si>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</si>
  <si>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</si>
  <si>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</si>
  <si>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</si>
  <si>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</si>
  <si>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</si>
  <si>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</si>
  <si>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</si>
  <si>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</si>
  <si>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</si>
  <si>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</si>
  <si>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</si>
  <si>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</si>
  <si>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</si>
  <si>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</si>
  <si>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</si>
  <si>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</si>
  <si>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</si>
  <si>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</si>
  <si>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</si>
  <si>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</si>
  <si>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</si>
  <si>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</si>
  <si>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</si>
  <si>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</si>
  <si>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</si>
  <si>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</si>
  <si>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</si>
  <si>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</si>
  <si>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</si>
  <si>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</si>
  <si>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</si>
  <si>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</si>
  <si>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</si>
  <si>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</si>
  <si>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</si>
  <si>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</si>
  <si>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</si>
  <si>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</si>
  <si>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</si>
  <si>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</si>
  <si>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</si>
  <si>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</si>
  <si>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</si>
  <si>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</si>
  <si>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</si>
  <si>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</si>
  <si>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</si>
  <si>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</si>
  <si>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</si>
  <si>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</si>
  <si>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</si>
  <si>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</si>
  <si>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</si>
  <si>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</si>
  <si>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</si>
  <si>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</si>
  <si>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</si>
  <si>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</si>
  <si>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</si>
  <si>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</si>
  <si>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</si>
  <si>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</si>
  <si>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</si>
  <si>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</si>
  <si>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</si>
  <si>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</si>
  <si>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</si>
  <si>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</si>
  <si>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</si>
  <si>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</si>
  <si>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</si>
  <si>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</si>
  <si>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</si>
  <si>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</si>
  <si>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</si>
  <si>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</si>
  <si>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</si>
  <si>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</si>
  <si>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</si>
  <si>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</si>
  <si>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</si>
  <si>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</si>
  <si>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</si>
  <si>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</si>
  <si>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</si>
  <si>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</si>
  <si>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</si>
  <si>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</si>
  <si>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</si>
  <si>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</si>
  <si>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</si>
  <si>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</si>
  <si>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</si>
  <si>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</si>
  <si>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</si>
  <si>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</si>
  <si>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</si>
  <si>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</si>
  <si>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</si>
  <si>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</si>
  <si>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</si>
  <si>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</si>
  <si>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</si>
  <si>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</si>
  <si>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</si>
  <si>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</si>
  <si>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</si>
  <si>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</si>
  <si>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</si>
  <si>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</si>
  <si>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</si>
  <si>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</si>
  <si>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</si>
  <si>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</si>
  <si>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</si>
  <si>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</si>
  <si>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</si>
  <si>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</si>
  <si>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</si>
  <si>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</si>
  <si>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</si>
  <si>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</si>
  <si>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</si>
  <si>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</si>
  <si>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</si>
  <si>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</si>
  <si>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</si>
  <si>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</si>
  <si>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</si>
  <si>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</si>
  <si>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</si>
  <si>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</si>
  <si>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</si>
  <si>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</si>
  <si>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</si>
  <si>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</si>
  <si>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</si>
  <si>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</si>
  <si>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</si>
  <si>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</si>
  <si>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</si>
  <si>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</si>
  <si>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</si>
  <si>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</si>
  <si>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</si>
  <si>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</si>
  <si>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</si>
  <si>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</si>
  <si>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</si>
  <si>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</si>
  <si>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</si>
  <si>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</si>
  <si>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</si>
  <si>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</si>
  <si>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</si>
  <si>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</si>
  <si>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</si>
  <si>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</si>
  <si>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</si>
  <si>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</si>
  <si>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</si>
  <si>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</si>
  <si>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</si>
  <si>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</si>
  <si>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</si>
  <si>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</si>
  <si>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</si>
  <si>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</si>
  <si>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</si>
  <si>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</si>
  <si>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</si>
  <si>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</si>
  <si>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</si>
  <si>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</si>
  <si>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</si>
  <si>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</si>
  <si>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</si>
  <si>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</si>
  <si>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</si>
  <si>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</si>
  <si>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</si>
  <si>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</si>
  <si>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</si>
  <si>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</si>
  <si>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</si>
  <si>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</si>
  <si>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</si>
  <si>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</si>
  <si>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</si>
  <si>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</si>
  <si>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</si>
  <si>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</si>
  <si>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</si>
  <si>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</si>
  <si>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</si>
  <si>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</si>
  <si>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</si>
  <si>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</si>
  <si>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</si>
  <si>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</si>
  <si>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</si>
  <si>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</si>
  <si>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</si>
  <si>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</si>
  <si>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</si>
  <si>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</si>
  <si>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</si>
  <si>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</si>
  <si>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</si>
  <si>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</si>
  <si>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</si>
  <si>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</si>
  <si>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</si>
  <si>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</si>
  <si>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</si>
  <si>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</si>
  <si>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</si>
  <si>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</si>
  <si>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</si>
  <si>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</si>
  <si>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</si>
  <si>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</si>
  <si>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</si>
  <si>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</si>
  <si>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</si>
  <si>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</si>
  <si>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</si>
  <si>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</si>
  <si>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</si>
  <si>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</si>
  <si>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</si>
  <si>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</si>
  <si>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</si>
  <si>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</si>
  <si>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</si>
  <si>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</si>
  <si>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</si>
  <si>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</si>
  <si>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</si>
  <si>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</si>
  <si>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</si>
  <si>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</si>
  <si>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</si>
  <si>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</si>
  <si>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</si>
  <si>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</si>
  <si>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</si>
  <si>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</si>
  <si>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</si>
  <si>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</si>
  <si>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</si>
  <si>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</si>
  <si>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</si>
  <si>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</si>
  <si>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</si>
  <si>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</si>
  <si>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</si>
  <si>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</si>
  <si>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</si>
  <si>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</si>
  <si>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</si>
  <si>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</si>
  <si>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</si>
  <si>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</si>
  <si>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</si>
  <si>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</si>
  <si>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</si>
  <si>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</si>
  <si>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</si>
  <si>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</si>
  <si>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</si>
  <si>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</si>
  <si>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</si>
  <si>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</si>
  <si>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</si>
  <si>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</si>
  <si>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</si>
  <si>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</si>
  <si>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</si>
  <si>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</si>
  <si>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</si>
  <si>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</si>
  <si>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</si>
  <si>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</si>
  <si>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</si>
  <si>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</si>
  <si>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</si>
  <si>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</si>
  <si>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</si>
  <si>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</si>
  <si>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</si>
  <si>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</si>
  <si>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</si>
  <si>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</si>
  <si>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</si>
  <si>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</si>
  <si>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</si>
  <si>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</si>
  <si>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</si>
  <si>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</si>
  <si>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</si>
  <si>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</si>
  <si>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</si>
  <si>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</si>
  <si>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</si>
  <si>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</si>
  <si>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</si>
  <si>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</si>
  <si>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</si>
  <si>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</si>
  <si>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</si>
  <si>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</si>
  <si>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</si>
  <si>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</si>
  <si>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</si>
  <si>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</si>
  <si>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</si>
  <si>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</si>
  <si>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</si>
  <si>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</si>
  <si>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</si>
  <si>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</si>
  <si>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</si>
  <si>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</si>
  <si>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</si>
  <si>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</si>
  <si>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</si>
  <si>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</si>
  <si>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</si>
  <si>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</si>
  <si>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</si>
  <si>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</si>
  <si>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</si>
  <si>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</si>
  <si>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</si>
  <si>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</si>
  <si>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</si>
  <si>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</si>
  <si>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</si>
  <si>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</si>
  <si>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</si>
  <si>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</si>
  <si>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</si>
  <si>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</si>
  <si>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</si>
  <si>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</si>
  <si>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</si>
  <si>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</si>
  <si>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</si>
  <si>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</si>
  <si>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</si>
  <si>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</si>
  <si>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</si>
  <si>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</si>
  <si>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</si>
  <si>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</si>
  <si>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</si>
  <si>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</si>
  <si>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</si>
  <si>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</si>
  <si>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</si>
  <si>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</si>
  <si>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</si>
  <si>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</si>
  <si>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</si>
  <si>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</si>
  <si>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</si>
  <si>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</si>
  <si>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</si>
  <si>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</si>
  <si>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</si>
  <si>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</si>
  <si>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</si>
  <si>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</si>
  <si>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</si>
  <si>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</si>
  <si>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</si>
  <si>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</si>
  <si>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</si>
  <si>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</si>
  <si>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</si>
  <si>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</si>
  <si>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</si>
  <si>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</si>
  <si>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</si>
  <si>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</si>
  <si>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</si>
  <si>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</si>
  <si>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</si>
  <si>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</si>
  <si>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</si>
  <si>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</si>
  <si>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</si>
  <si>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</si>
  <si>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</si>
  <si>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</si>
  <si>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</si>
  <si>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</si>
  <si>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</si>
  <si>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</si>
  <si>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</si>
  <si>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</si>
  <si>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</si>
  <si>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</si>
  <si>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</si>
  <si>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</si>
  <si>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</si>
  <si>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</si>
  <si>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</si>
  <si>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</si>
  <si>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</si>
  <si>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</si>
  <si>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</si>
  <si>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</si>
  <si>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</si>
  <si>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</si>
  <si>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</si>
  <si>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</si>
  <si>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</si>
  <si>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</si>
  <si>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</si>
  <si>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</si>
  <si>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</si>
  <si>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</si>
  <si>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</si>
  <si>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</si>
  <si>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</si>
  <si>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</si>
  <si>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</si>
  <si>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</si>
  <si>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</si>
  <si>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</si>
  <si>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</si>
  <si>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</si>
  <si>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</si>
  <si>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</si>
  <si>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</si>
  <si>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</si>
  <si>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</si>
  <si>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</si>
  <si>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</si>
  <si>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</si>
  <si>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</si>
  <si>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</si>
  <si>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</si>
  <si>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</si>
  <si>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</si>
  <si>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</si>
  <si>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</si>
  <si>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</si>
  <si>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</si>
  <si>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</si>
  <si>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</si>
  <si>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</si>
  <si>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</si>
  <si>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</si>
  <si>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</si>
  <si>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</si>
  <si>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</si>
  <si>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</si>
  <si>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</si>
  <si>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</si>
  <si>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</si>
  <si>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</si>
  <si>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</si>
  <si>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</si>
  <si>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</si>
  <si>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</si>
  <si>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</si>
  <si>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</si>
  <si>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</si>
  <si>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</si>
  <si>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</si>
  <si>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</si>
  <si>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</si>
  <si>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</si>
  <si>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</si>
  <si>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</si>
  <si>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</si>
  <si>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</si>
  <si>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</si>
  <si>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</si>
  <si>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</si>
  <si>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</si>
  <si>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</si>
  <si>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</si>
  <si>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</si>
  <si>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</si>
  <si>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</si>
  <si>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</si>
  <si>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</si>
  <si>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</si>
  <si>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</si>
  <si>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</si>
  <si>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</si>
  <si>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</si>
  <si>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</si>
  <si>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</si>
  <si>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</si>
  <si>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</si>
  <si>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</si>
  <si>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</si>
  <si>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</si>
  <si>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</si>
  <si>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</si>
  <si>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</si>
  <si>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</si>
  <si>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</si>
  <si>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</si>
  <si>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</si>
  <si>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</si>
  <si>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</si>
  <si>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</si>
  <si>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</si>
  <si>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</si>
  <si>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</si>
  <si>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</si>
  <si>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</si>
  <si>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</si>
  <si>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</si>
  <si>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</si>
  <si>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</si>
  <si>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</si>
  <si>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</si>
  <si>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</si>
  <si>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</si>
  <si>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</si>
  <si>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</si>
  <si>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</si>
  <si>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</si>
  <si>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</si>
  <si>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</si>
  <si>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</si>
  <si>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</si>
  <si>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</si>
  <si>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</si>
  <si>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</si>
  <si>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</si>
  <si>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</si>
  <si>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</si>
  <si>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</si>
  <si>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</si>
  <si>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</si>
  <si>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</si>
  <si>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</si>
  <si>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</si>
  <si>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</si>
  <si>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</si>
  <si>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</si>
  <si>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</si>
  <si>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</si>
  <si>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</si>
  <si>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</si>
  <si>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</si>
  <si>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</si>
  <si>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</si>
  <si>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</si>
  <si>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</si>
  <si>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</si>
  <si>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</si>
  <si>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</si>
  <si>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</si>
  <si>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</si>
  <si>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</si>
  <si>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</si>
  <si>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</si>
  <si>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</si>
  <si>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</si>
  <si>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</si>
  <si>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</si>
  <si>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</si>
  <si>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</si>
  <si>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</si>
  <si>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</si>
  <si>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</si>
  <si>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</si>
  <si>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</si>
  <si>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</si>
  <si>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</si>
  <si>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</si>
  <si>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</si>
  <si>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</si>
  <si>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</si>
  <si>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</si>
  <si>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</si>
  <si>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</si>
  <si>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</si>
  <si>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</si>
  <si>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</si>
  <si>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</si>
  <si>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</si>
  <si>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</si>
  <si>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</si>
  <si>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</si>
  <si>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</si>
  <si>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</si>
  <si>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</si>
  <si>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</si>
  <si>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</si>
  <si>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</si>
  <si>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</si>
  <si>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</si>
  <si>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</si>
  <si>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</si>
  <si>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</si>
  <si>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</si>
  <si>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</si>
  <si>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</si>
  <si>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</si>
  <si>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</si>
  <si>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</si>
  <si>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</si>
  <si>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</si>
  <si>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</si>
  <si>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</si>
  <si>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</si>
  <si>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</si>
  <si>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</si>
  <si>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</si>
  <si>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</si>
  <si>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</si>
  <si>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</si>
  <si>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</si>
  <si>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</si>
  <si>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</si>
  <si>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</si>
  <si>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</si>
  <si>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</si>
  <si>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</si>
  <si>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</si>
  <si>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</si>
  <si>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</si>
  <si>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</si>
  <si>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</si>
  <si>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</si>
  <si>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</si>
  <si>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</si>
  <si>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</si>
  <si>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</si>
  <si>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</si>
  <si>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</si>
  <si>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</si>
  <si>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</si>
  <si>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</si>
  <si>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</si>
  <si>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</si>
  <si>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</si>
  <si>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</si>
  <si>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</si>
  <si>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</si>
  <si>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</si>
  <si>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</si>
  <si>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</si>
  <si>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</si>
  <si>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</si>
  <si>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</si>
  <si>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</si>
  <si>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</si>
  <si>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</si>
  <si>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</si>
  <si>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</si>
  <si>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</si>
  <si>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</si>
  <si>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</si>
  <si>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</si>
  <si>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</si>
  <si>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</si>
  <si>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</si>
  <si>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</si>
  <si>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</si>
  <si>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</si>
  <si>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</si>
  <si>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</si>
  <si>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</si>
  <si>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</si>
  <si>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</si>
  <si>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</si>
  <si>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</si>
  <si>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</si>
  <si>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</si>
  <si>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</si>
  <si>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</si>
  <si>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</si>
  <si>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</si>
  <si>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</si>
  <si>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</si>
  <si>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</si>
  <si>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</si>
  <si>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</si>
  <si>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</si>
  <si>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</si>
  <si>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</si>
  <si>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</si>
  <si>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</si>
  <si>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</si>
  <si>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</si>
  <si>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</si>
  <si>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</si>
  <si>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</si>
  <si>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</si>
  <si>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</si>
  <si>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</si>
  <si>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</si>
  <si>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</si>
  <si>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</si>
  <si>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</si>
  <si>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</si>
  <si>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</si>
  <si>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</si>
  <si>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</si>
  <si>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</si>
  <si>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</si>
  <si>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</si>
  <si>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</si>
  <si>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</si>
  <si>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</si>
  <si>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</si>
  <si>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</si>
  <si>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</si>
  <si>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</si>
  <si>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</si>
  <si>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</si>
  <si>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</si>
  <si>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</si>
  <si>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</si>
  <si>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</si>
  <si>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</si>
  <si>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</si>
  <si>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</si>
  <si>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</si>
  <si>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</si>
  <si>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</si>
  <si>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</si>
  <si>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</si>
  <si>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</si>
  <si>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</si>
  <si>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</si>
  <si>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</si>
  <si>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</si>
  <si>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</si>
  <si>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</si>
  <si>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</si>
  <si>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</si>
  <si>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</si>
  <si>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</si>
  <si>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</si>
  <si>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</si>
  <si>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</si>
  <si>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</si>
  <si>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</si>
  <si>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</si>
  <si>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</si>
  <si>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</si>
  <si>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</si>
  <si>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</si>
  <si>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</si>
  <si>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</si>
  <si>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</si>
  <si>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</si>
  <si>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</si>
  <si>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</si>
  <si>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</si>
  <si>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</si>
  <si>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</si>
  <si>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</si>
  <si>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</si>
  <si>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</si>
  <si>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</si>
  <si>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</si>
  <si>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</si>
  <si>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</si>
  <si>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</si>
  <si>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</si>
  <si>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</si>
  <si>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</si>
  <si>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</si>
  <si>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</si>
  <si>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</si>
  <si>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</si>
  <si>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</si>
  <si>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</si>
  <si>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</si>
  <si>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</si>
  <si>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</si>
  <si>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</si>
  <si>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</si>
  <si>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</si>
  <si>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</si>
  <si>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</si>
  <si>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</si>
  <si>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</si>
  <si>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</si>
  <si>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</si>
  <si>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</si>
  <si>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</si>
  <si>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</si>
  <si>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</si>
  <si>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</si>
  <si>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</si>
  <si>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</si>
  <si>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</si>
  <si>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</si>
  <si>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</si>
  <si>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</si>
  <si>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</si>
  <si>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</si>
  <si>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</si>
  <si>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</si>
  <si>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</si>
  <si>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</si>
  <si>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</si>
  <si>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</si>
  <si>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</si>
  <si>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</si>
  <si>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</si>
  <si>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</si>
  <si>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</si>
  <si>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</si>
  <si>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</si>
  <si>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</si>
  <si>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</si>
  <si>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</si>
  <si>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</si>
  <si>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</si>
  <si>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</si>
  <si>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</si>
  <si>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</si>
  <si>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</si>
  <si>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</si>
  <si>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</si>
  <si>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</si>
  <si>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</si>
  <si>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</si>
  <si>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</si>
  <si>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</si>
  <si>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</si>
  <si>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</si>
  <si>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</si>
  <si>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</si>
  <si>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</si>
  <si>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</si>
  <si>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</si>
  <si>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</si>
  <si>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</si>
  <si>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</si>
  <si>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</si>
  <si>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</si>
  <si>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</si>
  <si>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</si>
  <si>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</si>
  <si>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</si>
  <si>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</si>
  <si>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</si>
  <si>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</si>
  <si>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</si>
  <si>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</si>
  <si>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</si>
  <si>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</si>
  <si>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</si>
  <si>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</si>
  <si>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</si>
  <si>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</si>
  <si>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</si>
  <si>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</si>
  <si>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</si>
  <si>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</si>
  <si>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</si>
  <si>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</si>
  <si>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</si>
  <si>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</si>
  <si>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</si>
  <si>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</si>
  <si>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</si>
  <si>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</si>
  <si>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</si>
  <si>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</si>
  <si>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</si>
  <si>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</si>
  <si>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</si>
  <si>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</si>
  <si>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</si>
  <si>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</si>
  <si>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</si>
  <si>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</si>
  <si>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</si>
  <si>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</si>
  <si>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</si>
  <si>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</si>
  <si>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</si>
  <si>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</si>
  <si>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</si>
  <si>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</si>
  <si>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</si>
  <si>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</si>
  <si>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</si>
  <si>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</si>
  <si>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</si>
  <si>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</si>
  <si>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</si>
  <si>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</si>
  <si>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</si>
  <si>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</si>
  <si>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</si>
  <si>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</si>
  <si>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</si>
  <si>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</si>
  <si>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</si>
  <si>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</si>
  <si>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</si>
  <si>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</si>
  <si>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</si>
  <si>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</si>
  <si>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</si>
  <si>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</si>
  <si>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</si>
  <si>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</si>
  <si>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</si>
  <si>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</si>
  <si>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</si>
  <si>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</si>
  <si>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</si>
  <si>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</si>
  <si>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</si>
  <si>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</si>
  <si>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</si>
  <si>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</si>
  <si>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</si>
  <si>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</si>
  <si>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</si>
  <si>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</si>
  <si>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</si>
  <si>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</si>
  <si>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</si>
  <si>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</si>
  <si>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</si>
  <si>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</si>
  <si>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</si>
  <si>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</si>
  <si>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</si>
  <si>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</si>
  <si>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</si>
  <si>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</si>
  <si>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</si>
  <si>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</si>
  <si>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</si>
  <si>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</si>
  <si>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</si>
  <si>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</si>
  <si>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</si>
  <si>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</si>
  <si>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</si>
  <si>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</si>
  <si>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</si>
  <si>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</si>
  <si>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</si>
  <si>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</si>
  <si>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</si>
  <si>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</si>
  <si>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</si>
  <si>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</si>
  <si>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</si>
  <si>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</si>
  <si>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</si>
  <si>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</si>
  <si>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</si>
  <si>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</si>
  <si>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</si>
  <si>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</si>
  <si>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</si>
  <si>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</si>
  <si>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</si>
  <si>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</si>
  <si>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</si>
  <si>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</si>
  <si>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</si>
  <si>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</si>
  <si>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</si>
  <si>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</si>
  <si>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</si>
  <si>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</si>
  <si>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</si>
  <si>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</si>
  <si>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</si>
  <si>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</si>
  <si>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</si>
  <si>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</si>
  <si>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</si>
  <si>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</si>
  <si>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</si>
  <si>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</si>
  <si>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</si>
  <si>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</si>
  <si>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</si>
  <si>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</si>
  <si>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</si>
  <si>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</si>
  <si>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</si>
  <si>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</si>
  <si>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</si>
  <si>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</si>
  <si>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</si>
  <si>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</si>
  <si>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</si>
  <si>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</si>
  <si>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</si>
  <si>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</si>
  <si>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</si>
  <si>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</si>
  <si>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</si>
  <si>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</si>
  <si>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</si>
  <si>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</si>
  <si>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</si>
  <si>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</si>
  <si>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</si>
  <si>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</si>
  <si>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</si>
  <si>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</si>
  <si>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</si>
  <si>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</si>
  <si>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</si>
  <si>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</si>
  <si>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</si>
  <si>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</si>
  <si>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</si>
  <si>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</si>
  <si>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</si>
  <si>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</si>
  <si>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</si>
  <si>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</si>
  <si>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</si>
  <si>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</si>
  <si>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</si>
  <si>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</si>
  <si>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</si>
  <si>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</si>
  <si>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</si>
  <si>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</si>
  <si>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</si>
  <si>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</si>
  <si>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</si>
  <si>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</si>
  <si>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</si>
  <si>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</si>
  <si>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</si>
  <si>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</si>
  <si>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</si>
  <si>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</si>
  <si>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</si>
  <si>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</si>
  <si>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</si>
  <si>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</si>
  <si>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</si>
  <si>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</si>
  <si>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</si>
  <si>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</si>
  <si>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</si>
  <si>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</si>
  <si>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</si>
  <si>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</si>
  <si>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</si>
  <si>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</si>
  <si>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</si>
  <si>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</si>
  <si>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</si>
  <si>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</si>
  <si>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</si>
  <si>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</si>
  <si>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</si>
  <si>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</si>
  <si>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</si>
  <si>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</si>
  <si>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</si>
  <si>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</si>
  <si>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</si>
  <si>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</si>
  <si>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</si>
  <si>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</si>
  <si>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</si>
  <si>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</si>
  <si>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</si>
  <si>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</si>
  <si>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</si>
  <si>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</si>
  <si>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</si>
  <si>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</si>
  <si>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</si>
  <si>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</si>
  <si>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</si>
  <si>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</si>
  <si>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</si>
  <si>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</si>
  <si>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</si>
  <si>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</si>
  <si>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</si>
  <si>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</si>
  <si>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</si>
  <si>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</si>
  <si>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</si>
  <si>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</si>
  <si>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</si>
  <si>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</si>
  <si>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</si>
  <si>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</si>
  <si>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</si>
  <si>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</si>
  <si>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</si>
  <si>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</si>
  <si>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</si>
  <si>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</si>
  <si>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</si>
  <si>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</si>
  <si>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</si>
  <si>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</si>
  <si>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</si>
  <si>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</si>
  <si>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</si>
  <si>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</si>
  <si>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</si>
  <si>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</si>
  <si>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</si>
  <si>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</si>
  <si>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</si>
  <si>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</si>
  <si>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</si>
  <si>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</si>
  <si>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</si>
  <si>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</si>
  <si>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</si>
  <si>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</si>
  <si>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</si>
  <si>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</si>
  <si>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</si>
  <si>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</si>
  <si>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</si>
  <si>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</si>
  <si>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</si>
  <si>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</si>
  <si>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</si>
  <si>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</si>
  <si>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</si>
  <si>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</si>
  <si>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</si>
  <si>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</si>
  <si>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</si>
  <si>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</si>
  <si>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</si>
  <si>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</si>
  <si>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</si>
  <si>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</si>
  <si>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</si>
  <si>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</si>
  <si>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</si>
  <si>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</si>
  <si>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</si>
  <si>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</si>
  <si>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</si>
  <si>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</si>
  <si>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</si>
  <si>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</si>
  <si>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</si>
  <si>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</si>
  <si>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</si>
  <si>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</si>
  <si>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</si>
  <si>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</si>
  <si>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</si>
  <si>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</si>
  <si>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</si>
  <si>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</si>
  <si>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</si>
  <si>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</si>
  <si>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</si>
  <si>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</si>
  <si>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</si>
  <si>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</si>
  <si>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</si>
  <si>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</si>
  <si>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</si>
  <si>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</si>
  <si>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</si>
  <si>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</si>
  <si>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</si>
  <si>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</si>
  <si>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</si>
  <si>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</si>
  <si>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</si>
  <si>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</si>
  <si>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</si>
  <si>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</si>
  <si>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</si>
  <si>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</si>
  <si>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</si>
  <si>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</si>
  <si>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</si>
  <si>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</si>
  <si>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</si>
  <si>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</si>
  <si>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</si>
  <si>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</si>
  <si>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</si>
  <si>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</si>
  <si>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</si>
  <si>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</si>
  <si>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</si>
  <si>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</si>
  <si>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</si>
  <si>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</si>
  <si>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</si>
  <si>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</si>
  <si>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</si>
  <si>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</si>
  <si>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</si>
  <si>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</si>
  <si>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</si>
  <si>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</si>
  <si>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</si>
  <si>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</si>
  <si>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</si>
  <si>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</si>
  <si>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</si>
  <si>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</si>
  <si>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</si>
  <si>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</si>
  <si>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</si>
  <si>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</si>
  <si>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</si>
  <si>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</si>
  <si>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</si>
  <si>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</si>
  <si>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</si>
  <si>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</si>
  <si>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</si>
  <si>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</si>
  <si>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</si>
  <si>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</si>
  <si>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</si>
  <si>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</si>
  <si>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</si>
  <si>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</si>
  <si>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</si>
  <si>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</si>
  <si>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</si>
  <si>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</si>
  <si>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</si>
  <si>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</si>
  <si>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</si>
  <si>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</si>
  <si>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</si>
  <si>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</si>
  <si>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</si>
  <si>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</si>
  <si>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</si>
  <si>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</si>
  <si>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</si>
  <si>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</si>
  <si>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</si>
  <si>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</si>
  <si>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</si>
  <si>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</si>
  <si>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</si>
  <si>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</si>
  <si>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</si>
  <si>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</si>
  <si>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</si>
  <si>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</si>
  <si>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</si>
  <si>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</si>
  <si>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</si>
  <si>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</si>
  <si>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</si>
  <si>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</si>
  <si>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</si>
  <si>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</si>
  <si>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</si>
  <si>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</si>
  <si>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</si>
  <si>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</si>
  <si>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</si>
  <si>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</si>
  <si>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</si>
  <si>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</si>
  <si>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</si>
  <si>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</si>
  <si>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</si>
  <si>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</si>
  <si>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</si>
  <si>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</si>
  <si>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</si>
  <si>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</si>
  <si>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</si>
  <si>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</si>
  <si>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</si>
  <si>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</si>
  <si>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</si>
  <si>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</si>
  <si>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</si>
  <si>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</si>
  <si>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</si>
  <si>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</si>
  <si>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</si>
  <si>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</si>
  <si>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</si>
  <si>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</si>
  <si>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</si>
  <si>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</si>
  <si>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</si>
  <si>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</si>
  <si>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</si>
  <si>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</si>
  <si>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</si>
  <si>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</si>
  <si>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</si>
  <si>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</si>
  <si>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</si>
  <si>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</si>
  <si>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</si>
  <si>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</si>
  <si>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</si>
  <si>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</si>
  <si>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</si>
  <si>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</si>
  <si>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</si>
  <si>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</si>
  <si>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</si>
  <si>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</si>
  <si>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</si>
  <si>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</si>
  <si>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</si>
  <si>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</si>
  <si>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</si>
  <si>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</si>
  <si>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</si>
  <si>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</si>
  <si>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</si>
  <si>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</si>
  <si>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</si>
  <si>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</si>
  <si>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</si>
  <si>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</si>
  <si>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</si>
  <si>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</si>
  <si>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</si>
  <si>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</si>
  <si>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</si>
  <si>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</si>
  <si>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</si>
  <si>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</si>
  <si>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</si>
  <si>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</si>
  <si>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</si>
  <si>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</si>
  <si>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</si>
  <si>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</si>
  <si>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</si>
  <si>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</si>
  <si>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</si>
  <si>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</si>
  <si>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</si>
  <si>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</si>
  <si>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</si>
  <si>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</si>
  <si>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</si>
  <si>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</si>
  <si>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</si>
  <si>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</si>
  <si>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</si>
  <si>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</si>
  <si>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</si>
  <si>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</si>
  <si>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</si>
  <si>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</si>
  <si>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</si>
  <si>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</si>
  <si>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</si>
  <si>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</si>
  <si>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</si>
  <si>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</si>
  <si>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</si>
  <si>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</si>
  <si>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</si>
  <si>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</si>
  <si>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</si>
  <si>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</si>
  <si>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</si>
  <si>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</si>
  <si>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</si>
  <si>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</si>
  <si>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</si>
  <si>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</si>
  <si>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</si>
  <si>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</si>
  <si>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</si>
  <si>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</si>
  <si>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</si>
  <si>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</si>
  <si>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</si>
  <si>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</si>
  <si>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</si>
  <si>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</si>
  <si>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</si>
  <si>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</si>
  <si>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</si>
  <si>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</si>
  <si>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</si>
  <si>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</si>
  <si>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</si>
  <si>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</si>
  <si>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</si>
  <si>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</si>
  <si>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</si>
  <si>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</si>
  <si>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</si>
  <si>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</si>
  <si>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</si>
  <si>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</si>
  <si>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</si>
  <si>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</si>
  <si>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</si>
  <si>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</si>
  <si>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</si>
  <si>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</si>
  <si>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</si>
  <si>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</si>
  <si>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</si>
  <si>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</si>
  <si>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</si>
  <si>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</si>
  <si>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</si>
  <si>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</si>
  <si>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</si>
  <si>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</si>
  <si>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</si>
  <si>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</si>
  <si>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</si>
  <si>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</si>
  <si>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</si>
  <si>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</si>
  <si>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</si>
  <si>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</si>
  <si>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</si>
  <si>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</si>
  <si>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</si>
  <si>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</si>
  <si>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</si>
  <si>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</si>
  <si>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</si>
  <si>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</si>
  <si>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</si>
  <si>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</si>
  <si>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</si>
  <si>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</si>
  <si>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</si>
  <si>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</si>
  <si>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</si>
  <si>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</si>
  <si>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</si>
  <si>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</si>
  <si>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</si>
  <si>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</si>
  <si>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</si>
  <si>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</si>
  <si>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</si>
  <si>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</si>
  <si>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</si>
  <si>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</si>
  <si>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</si>
  <si>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</si>
  <si>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</si>
  <si>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</si>
  <si>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</si>
  <si>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</si>
  <si>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</si>
  <si>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</si>
  <si>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</si>
  <si>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</si>
  <si>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</si>
  <si>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</si>
  <si>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</si>
  <si>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</si>
  <si>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</si>
  <si>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</si>
  <si>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</si>
  <si>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</si>
  <si>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</si>
  <si>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</si>
  <si>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</si>
  <si>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</si>
  <si>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</si>
  <si>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</si>
  <si>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</si>
  <si>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</si>
  <si>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</si>
  <si>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</si>
  <si>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</si>
  <si>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</si>
  <si>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</si>
  <si>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</si>
  <si>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</si>
  <si>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</si>
  <si>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</si>
  <si>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</si>
  <si>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</si>
  <si>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</si>
  <si>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</si>
  <si>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</si>
  <si>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</si>
  <si>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</si>
  <si>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</si>
  <si>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</si>
  <si>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</si>
  <si>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</si>
  <si>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</si>
  <si>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</si>
  <si>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</si>
  <si>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</si>
  <si>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</si>
  <si>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</si>
  <si>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</si>
  <si>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</si>
  <si>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</si>
  <si>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</si>
  <si>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</si>
  <si>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</si>
  <si>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</si>
  <si>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</si>
  <si>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</si>
  <si>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</si>
  <si>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</si>
  <si>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</si>
  <si>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</si>
  <si>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</si>
  <si>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</si>
  <si>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</si>
  <si>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</si>
  <si>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</si>
  <si>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</si>
  <si>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</si>
  <si>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</si>
  <si>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</si>
  <si>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</si>
  <si>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</si>
  <si>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</si>
  <si>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</si>
  <si>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</si>
  <si>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</si>
  <si>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</si>
  <si>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</si>
  <si>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</si>
  <si>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</si>
  <si>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</si>
  <si>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</si>
  <si>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</si>
  <si>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</si>
  <si>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</si>
  <si>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</si>
  <si>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</si>
  <si>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</si>
  <si>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</si>
  <si>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</si>
  <si>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</si>
  <si>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</si>
  <si>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</si>
  <si>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</si>
  <si>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</si>
  <si>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</si>
  <si>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</si>
  <si>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</si>
  <si>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</si>
  <si>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</si>
  <si>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</si>
  <si>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</si>
  <si>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</si>
  <si>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</si>
  <si>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</si>
  <si>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</si>
  <si>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</si>
  <si>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</si>
  <si>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</si>
  <si>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</si>
  <si>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</si>
  <si>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</si>
  <si>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</si>
  <si>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</si>
  <si>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</si>
  <si>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</si>
  <si>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</si>
  <si>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</si>
  <si>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</si>
  <si>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</si>
  <si>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</si>
  <si>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</si>
  <si>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</si>
  <si>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</si>
  <si>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</si>
  <si>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</si>
  <si>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</si>
  <si>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</si>
  <si>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</si>
  <si>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</si>
  <si>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</si>
  <si>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</si>
  <si>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</si>
  <si>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</si>
  <si>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</si>
  <si>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</si>
  <si>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</si>
  <si>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</si>
  <si>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</si>
  <si>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</si>
  <si>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</si>
  <si>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</si>
  <si>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</si>
  <si>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</si>
  <si>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</si>
  <si>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</si>
  <si>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</si>
  <si>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</si>
  <si>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</si>
  <si>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</si>
  <si>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</si>
  <si>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</si>
  <si>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</si>
  <si>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</si>
  <si>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</si>
  <si>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</si>
  <si>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</si>
  <si>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</si>
  <si>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</si>
  <si>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</si>
  <si>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</si>
  <si>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</si>
  <si>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</si>
  <si>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</si>
  <si>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</si>
  <si>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</si>
  <si>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</si>
  <si>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</si>
  <si>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</si>
  <si>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</si>
  <si>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</si>
  <si>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</si>
  <si>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</si>
  <si>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</si>
  <si>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</si>
  <si>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</si>
  <si>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</si>
  <si>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</si>
  <si>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</si>
  <si>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</si>
  <si>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</si>
  <si>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</si>
  <si>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</si>
  <si>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</si>
  <si>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</si>
  <si>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</si>
  <si>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</si>
  <si>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</si>
  <si>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</si>
  <si>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</si>
  <si>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</si>
  <si>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</si>
  <si>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</si>
  <si>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</si>
  <si>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</si>
  <si>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</si>
  <si>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</si>
  <si>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</si>
  <si>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</si>
  <si>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</si>
  <si>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</si>
  <si>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</si>
  <si>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</si>
  <si>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</si>
  <si>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</si>
  <si>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</si>
  <si>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</si>
  <si>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</si>
  <si>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</si>
  <si>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</si>
  <si>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</si>
  <si>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</si>
  <si>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</si>
  <si>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</si>
  <si>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</si>
  <si>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</si>
  <si>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</si>
  <si>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</si>
  <si>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</si>
  <si>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</si>
  <si>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</si>
  <si>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</si>
  <si>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</si>
  <si>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</si>
  <si>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</si>
  <si>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</si>
  <si>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</si>
  <si>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</si>
  <si>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</si>
  <si>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</si>
  <si>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</si>
  <si>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</si>
  <si>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</si>
  <si>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</si>
  <si>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</si>
  <si>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</si>
  <si>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</si>
  <si>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</si>
  <si>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</si>
  <si>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</si>
  <si>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</si>
  <si>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</si>
  <si>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</si>
  <si>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</si>
  <si>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</si>
  <si>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</si>
  <si>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</si>
  <si>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</si>
  <si>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</si>
  <si>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</si>
  <si>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</si>
  <si>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</si>
  <si>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</si>
  <si>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</si>
  <si>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</si>
  <si>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</si>
  <si>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</si>
  <si>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</si>
  <si>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</si>
  <si>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</si>
  <si>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</si>
  <si>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</si>
  <si>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</si>
  <si>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</si>
  <si>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</si>
  <si>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</si>
  <si>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</si>
  <si>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</si>
  <si>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</si>
  <si>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</si>
  <si>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</si>
  <si>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</si>
  <si>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</si>
  <si>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</si>
  <si>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</si>
  <si>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</si>
  <si>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</si>
  <si>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</si>
  <si>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</si>
  <si>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</si>
  <si>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</si>
  <si>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</si>
  <si>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</si>
  <si>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</si>
  <si>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</si>
  <si>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</si>
  <si>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</si>
  <si>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</si>
  <si>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</si>
  <si>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</si>
  <si>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</si>
  <si>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</si>
  <si>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</si>
  <si>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</si>
  <si>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</si>
  <si>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</si>
  <si>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</si>
  <si>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</si>
  <si>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</si>
  <si>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</si>
  <si>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</si>
  <si>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</si>
  <si>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</si>
  <si>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</si>
  <si>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</si>
  <si>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</si>
  <si>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</si>
  <si>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</si>
  <si>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</si>
  <si>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</si>
  <si>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</si>
  <si>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</si>
  <si>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</si>
  <si>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</si>
  <si>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</si>
  <si>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</si>
  <si>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</si>
  <si>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</si>
  <si>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</si>
  <si>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</si>
  <si>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</si>
  <si>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</si>
  <si>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</si>
  <si>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</si>
  <si>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</si>
  <si>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</si>
  <si>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</si>
  <si>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</si>
  <si>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</si>
  <si>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</si>
  <si>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</si>
  <si>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</si>
  <si>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</si>
  <si>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</si>
  <si>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</si>
  <si>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</si>
  <si>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</si>
  <si>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</si>
  <si>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</si>
  <si>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</si>
  <si>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</si>
  <si>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</si>
  <si>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</si>
  <si>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</si>
  <si>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</si>
  <si>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</si>
  <si>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</si>
  <si>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</si>
  <si>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</si>
  <si>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</si>
  <si>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</si>
  <si>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</si>
  <si>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</si>
  <si>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</si>
  <si>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</si>
  <si>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</si>
  <si>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</si>
  <si>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</si>
  <si>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</si>
  <si>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</si>
  <si>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</si>
  <si>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</si>
  <si>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</si>
  <si>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</si>
  <si>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</si>
  <si>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</si>
  <si>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</si>
  <si>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</si>
  <si>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</si>
  <si>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</si>
  <si>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</si>
  <si>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</si>
  <si>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</si>
  <si>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</si>
  <si>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</si>
  <si>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</si>
  <si>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</si>
  <si>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</si>
  <si>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</si>
  <si>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</si>
  <si>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</si>
  <si>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</si>
  <si>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</si>
  <si>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</si>
  <si>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</si>
  <si>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</si>
  <si>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</si>
  <si>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</si>
  <si>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</si>
  <si>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</si>
  <si>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</si>
  <si>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</si>
  <si>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</si>
  <si>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</si>
  <si>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</si>
  <si>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</si>
  <si>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</si>
  <si>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</si>
  <si>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</si>
  <si>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</si>
  <si>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</si>
  <si>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</si>
  <si>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</si>
  <si>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</si>
  <si>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</si>
  <si>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</si>
  <si>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</si>
  <si>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</si>
  <si>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</si>
  <si>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</si>
  <si>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</si>
  <si>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</si>
  <si>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</si>
  <si>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</si>
  <si>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</si>
  <si>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</si>
  <si>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</si>
  <si>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</si>
  <si>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</si>
  <si>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</si>
  <si>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</si>
  <si>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</si>
  <si>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</si>
  <si>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</si>
  <si>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</si>
  <si>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</si>
  <si>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</si>
  <si>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</si>
  <si>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</si>
  <si>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</si>
  <si>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</si>
  <si>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</si>
  <si>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</si>
  <si>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</si>
  <si>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</si>
  <si>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</si>
  <si>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</si>
  <si>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</si>
  <si>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</si>
  <si>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</si>
  <si>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</si>
  <si>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</si>
  <si>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</si>
  <si>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</si>
  <si>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</si>
  <si>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</si>
  <si>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</si>
  <si>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</si>
  <si>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</si>
  <si>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</si>
  <si>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</si>
  <si>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</si>
  <si>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</si>
  <si>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</si>
  <si>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</si>
  <si>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</si>
  <si>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</si>
  <si>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</si>
  <si>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</si>
  <si>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</si>
  <si>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</si>
  <si>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</si>
  <si>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</si>
  <si>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</si>
  <si>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</si>
  <si>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</si>
  <si>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</si>
  <si>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</si>
  <si>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</si>
  <si>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</si>
  <si>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</si>
  <si>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</si>
  <si>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</si>
  <si>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</si>
  <si>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</si>
  <si>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</si>
  <si>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</si>
  <si>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</si>
  <si>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</si>
  <si>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</si>
  <si>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</si>
  <si>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</si>
  <si>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</si>
  <si>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</si>
  <si>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</si>
  <si>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</si>
  <si>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</si>
  <si>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</si>
  <si>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</si>
  <si>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</si>
  <si>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</si>
  <si>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</si>
  <si>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</si>
  <si>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</si>
  <si>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</si>
  <si>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</si>
  <si>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</si>
  <si>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</si>
  <si>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</si>
  <si>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</si>
  <si>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</si>
  <si>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</si>
  <si>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</si>
  <si>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</si>
  <si>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</si>
  <si>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</si>
  <si>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</si>
  <si>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</si>
  <si>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</si>
  <si>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</si>
  <si>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</si>
  <si>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</si>
  <si>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</si>
  <si>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</si>
  <si>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</si>
  <si>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</si>
  <si>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</si>
  <si>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</si>
  <si>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</si>
  <si>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</si>
  <si>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</si>
  <si>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</si>
  <si>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</si>
  <si>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</si>
  <si>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</si>
  <si>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</si>
  <si>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</si>
  <si>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</si>
  <si>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</si>
  <si>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</si>
  <si>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</si>
  <si>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</si>
  <si>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</si>
  <si>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</si>
  <si>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</si>
  <si>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</si>
  <si>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</si>
  <si>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</si>
  <si>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</si>
  <si>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</si>
  <si>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</si>
  <si>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</si>
  <si>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</si>
  <si>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</si>
  <si>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</si>
  <si>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</si>
  <si>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</si>
  <si>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</si>
  <si>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</si>
  <si>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</si>
  <si>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</si>
  <si>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</si>
  <si>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</si>
  <si>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</si>
  <si>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</si>
  <si>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</si>
  <si>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</si>
  <si>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</si>
  <si>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</si>
  <si>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</si>
  <si>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</si>
  <si>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</si>
  <si>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</si>
  <si>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</si>
  <si>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</si>
  <si>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</si>
  <si>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</si>
  <si>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</si>
  <si>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</si>
  <si>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</si>
  <si>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</si>
  <si>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</si>
  <si>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</si>
  <si>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</si>
  <si>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</si>
  <si>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</si>
  <si>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</si>
  <si>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</si>
  <si>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</si>
  <si>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</si>
  <si>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</si>
  <si>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</si>
  <si>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</si>
  <si>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</si>
  <si>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</si>
  <si>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</si>
  <si>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</si>
  <si>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</si>
  <si>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</si>
  <si>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</si>
  <si>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</si>
  <si>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</si>
  <si>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</si>
  <si>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</si>
  <si>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</si>
  <si>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</si>
  <si>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</si>
  <si>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</si>
  <si>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</si>
  <si>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</si>
  <si>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</si>
  <si>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</si>
  <si>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</si>
  <si>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</si>
  <si>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</si>
  <si>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</si>
  <si>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</si>
  <si>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</si>
  <si>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</si>
  <si>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</si>
  <si>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</si>
  <si>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</si>
  <si>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</si>
  <si>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</si>
  <si>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</si>
  <si>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</si>
  <si>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</si>
  <si>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</si>
  <si>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</si>
  <si>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</si>
  <si>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</si>
  <si>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</si>
  <si>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</si>
  <si>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</si>
  <si>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</si>
  <si>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</si>
  <si>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</si>
  <si>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</si>
  <si>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</si>
  <si>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</si>
  <si>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</si>
  <si>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</si>
  <si>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</si>
  <si>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</si>
  <si>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</si>
  <si>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</si>
  <si>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</si>
  <si>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</si>
  <si>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</si>
  <si>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</si>
  <si>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</si>
  <si>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</si>
  <si>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</si>
  <si>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</si>
  <si>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</si>
  <si>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</si>
  <si>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</si>
  <si>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</si>
  <si>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</si>
  <si>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</si>
  <si>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</si>
  <si>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</si>
  <si>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</si>
  <si>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</si>
  <si>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</si>
  <si>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</si>
  <si>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</si>
  <si>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</si>
  <si>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</si>
  <si>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</si>
  <si>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</si>
  <si>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</si>
  <si>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</si>
  <si>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</si>
  <si>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</si>
  <si>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</si>
  <si>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</si>
  <si>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</si>
  <si>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</si>
  <si>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</si>
  <si>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</si>
  <si>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</si>
  <si>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</si>
  <si>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</si>
  <si>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</si>
  <si>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</si>
  <si>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</si>
  <si>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</si>
  <si>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</si>
  <si>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</si>
  <si>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</si>
  <si>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</si>
  <si>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</si>
  <si>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</si>
  <si>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</si>
  <si>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</si>
  <si>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</si>
  <si>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</si>
  <si>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</si>
  <si>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</si>
  <si>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</si>
  <si>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</si>
  <si>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</si>
  <si>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</si>
  <si>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</si>
  <si>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</si>
  <si>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</si>
  <si>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</si>
  <si>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</si>
  <si>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</si>
  <si>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</si>
  <si>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</si>
  <si>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</si>
  <si>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</si>
  <si>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</si>
  <si>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</si>
  <si>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</si>
  <si>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</si>
  <si>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</si>
  <si>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</si>
  <si>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</si>
  <si>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</si>
  <si>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</si>
  <si>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</si>
  <si>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</si>
  <si>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</si>
  <si>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</si>
  <si>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</si>
  <si>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</si>
  <si>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</si>
  <si>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</si>
  <si>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</si>
  <si>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</si>
  <si>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</si>
  <si>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</si>
  <si>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</si>
  <si>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</si>
  <si>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</si>
  <si>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</si>
  <si>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</si>
  <si>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</si>
  <si>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</si>
  <si>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</si>
  <si>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</si>
  <si>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</si>
  <si>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</si>
  <si>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</si>
  <si>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</si>
  <si>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</si>
  <si>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</si>
  <si>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</si>
  <si>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</si>
  <si>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</si>
  <si>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</si>
  <si>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</si>
  <si>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</si>
  <si>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</si>
  <si>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</si>
  <si>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</si>
  <si>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</si>
  <si>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</si>
  <si>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</si>
  <si>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</si>
  <si>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</si>
  <si>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</si>
  <si>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</si>
  <si>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</si>
  <si>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</si>
  <si>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</si>
  <si>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</si>
  <si>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</si>
  <si>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</si>
  <si>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</si>
  <si>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</si>
  <si>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</si>
  <si>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</si>
  <si>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</si>
  <si>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</si>
  <si>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</si>
  <si>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</si>
  <si>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</si>
  <si>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</si>
  <si>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</si>
  <si>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</si>
  <si>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</si>
  <si>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</si>
  <si>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</si>
  <si>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</si>
  <si>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</si>
  <si>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</si>
  <si>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</si>
  <si>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</si>
  <si>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</si>
  <si>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</si>
  <si>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</si>
  <si>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</si>
  <si>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</si>
  <si>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</si>
  <si>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</si>
  <si>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</si>
  <si>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</si>
  <si>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</si>
  <si>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</si>
  <si>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</si>
  <si>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</si>
  <si>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</si>
  <si>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</si>
  <si>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</si>
  <si>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</si>
  <si>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</si>
  <si>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</si>
  <si>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</si>
  <si>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</si>
  <si>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</si>
  <si>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</si>
  <si>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</si>
  <si>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</si>
  <si>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</si>
  <si>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</si>
  <si>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</si>
  <si>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</si>
  <si>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</si>
  <si>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</si>
  <si>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</si>
  <si>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</si>
  <si>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</si>
  <si>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</si>
  <si>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</si>
  <si>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</si>
  <si>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</si>
  <si>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</si>
  <si>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</si>
  <si>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</si>
  <si>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</si>
  <si>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</si>
  <si>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</si>
  <si>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</si>
  <si>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</si>
  <si>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</si>
  <si>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</si>
  <si>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</si>
  <si>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</si>
  <si>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</si>
  <si>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</si>
  <si>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</si>
  <si>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</si>
  <si>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</si>
  <si>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</si>
  <si>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</si>
  <si>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</si>
  <si>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</si>
  <si>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</si>
  <si>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</si>
  <si>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</si>
  <si>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</si>
  <si>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</si>
  <si>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</si>
  <si>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</si>
  <si>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</si>
  <si>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</si>
  <si>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</si>
  <si>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</si>
  <si>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</si>
  <si>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</si>
  <si>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</si>
  <si>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</si>
  <si>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</si>
  <si>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</si>
  <si>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</si>
  <si>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</si>
  <si>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</si>
  <si>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</si>
  <si>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</si>
  <si>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</si>
  <si>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</si>
  <si>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</si>
  <si>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</si>
  <si>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</si>
  <si>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</si>
  <si>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</si>
  <si>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</si>
  <si>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</si>
  <si>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</si>
  <si>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</si>
  <si>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</si>
  <si>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</si>
  <si>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</si>
  <si>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</si>
  <si>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</si>
  <si>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</si>
  <si>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</si>
  <si>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</si>
  <si>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</si>
  <si>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</si>
  <si>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</si>
  <si>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</si>
  <si>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</si>
  <si>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</si>
  <si>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</si>
  <si>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</si>
  <si>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</si>
  <si>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</si>
  <si>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</si>
  <si>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</si>
  <si>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</si>
  <si>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</si>
  <si>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</si>
  <si>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</si>
  <si>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</si>
  <si>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</si>
  <si>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</si>
  <si>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</si>
  <si>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</si>
  <si>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</si>
  <si>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</si>
  <si>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</si>
  <si>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</si>
  <si>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</si>
  <si>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</si>
  <si>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</si>
  <si>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</si>
  <si>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</si>
  <si>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</si>
  <si>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</si>
  <si>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</si>
  <si>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</si>
  <si>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</si>
  <si>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</si>
  <si>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</si>
  <si>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</si>
  <si>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</si>
  <si>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</si>
  <si>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</si>
  <si>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</si>
  <si>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</si>
  <si>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</si>
  <si>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</si>
  <si>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</si>
  <si>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</si>
  <si>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</si>
  <si>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</si>
  <si>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</si>
  <si>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</si>
  <si>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</si>
  <si>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</si>
  <si>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</si>
  <si>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</si>
  <si>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</si>
  <si>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</si>
  <si>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</si>
  <si>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</si>
  <si>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</si>
  <si>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</si>
  <si>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</si>
  <si>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</si>
  <si>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</si>
  <si>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</si>
  <si>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</si>
  <si>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</si>
  <si>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</si>
  <si>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</si>
  <si>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</si>
  <si>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</si>
  <si>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</si>
  <si>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</si>
  <si>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</si>
  <si>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</si>
  <si>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</si>
  <si>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</si>
  <si>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</si>
  <si>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</si>
  <si>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</si>
  <si>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</si>
  <si>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</si>
  <si>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</si>
  <si>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</si>
  <si>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</si>
  <si>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</si>
  <si>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</si>
  <si>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</si>
  <si>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</si>
  <si>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</si>
  <si>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</si>
  <si>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</si>
  <si>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</si>
  <si>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</si>
  <si>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</si>
  <si>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</si>
  <si>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</si>
  <si>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</si>
  <si>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</si>
  <si>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</si>
  <si>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</si>
  <si>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</si>
  <si>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</si>
  <si>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</si>
  <si>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</si>
  <si>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</si>
  <si>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</si>
  <si>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</si>
  <si>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</si>
  <si>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</si>
  <si>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</si>
  <si>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</si>
  <si>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</si>
  <si>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</si>
  <si>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</si>
  <si>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</si>
  <si>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</si>
  <si>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</si>
  <si>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</si>
  <si>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</si>
  <si>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</si>
  <si>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</si>
  <si>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</si>
  <si>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</si>
  <si>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</si>
  <si>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</si>
  <si>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</si>
  <si>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</si>
  <si>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</si>
  <si>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</si>
  <si>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</si>
  <si>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</si>
  <si>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</si>
  <si>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</si>
  <si>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</si>
  <si>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</si>
  <si>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</si>
  <si>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</si>
  <si>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</si>
  <si>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</si>
  <si>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</si>
  <si>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</si>
  <si>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</si>
  <si>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</si>
  <si>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</si>
  <si>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</si>
  <si>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</si>
  <si>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</si>
  <si>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</si>
  <si>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</si>
  <si>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</si>
  <si>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</si>
  <si>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</si>
  <si>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</si>
  <si>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</si>
  <si>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</si>
  <si>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</si>
  <si>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</si>
  <si>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</si>
  <si>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</si>
  <si>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</si>
  <si>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</si>
  <si>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</si>
  <si>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</si>
  <si>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</si>
  <si>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</si>
  <si>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</si>
  <si>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</si>
  <si>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</si>
  <si>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</si>
  <si>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</si>
  <si>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</si>
  <si>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</si>
  <si>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</si>
  <si>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</si>
  <si>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</si>
  <si>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</si>
  <si>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</si>
  <si>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</si>
  <si>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</si>
  <si>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</si>
  <si>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</si>
  <si>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</si>
  <si>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</si>
  <si>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</si>
  <si>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</si>
  <si>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</si>
  <si>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</si>
  <si>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</si>
  <si>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</si>
  <si>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</si>
  <si>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</si>
  <si>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</si>
  <si>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</si>
  <si>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</si>
  <si>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</si>
  <si>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</si>
  <si>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</si>
  <si>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</si>
  <si>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</si>
  <si>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</si>
  <si>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</si>
  <si>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</si>
  <si>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</si>
  <si>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</si>
  <si>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</si>
  <si>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</si>
  <si>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</si>
  <si>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</si>
  <si>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</si>
  <si>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</si>
  <si>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</si>
  <si>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</si>
  <si>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</si>
  <si>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</si>
  <si>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</si>
  <si>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</si>
  <si>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</si>
  <si>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</si>
  <si>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</si>
  <si>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</si>
  <si>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</si>
  <si>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</si>
  <si>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</si>
  <si>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</si>
  <si>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</si>
  <si>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</si>
  <si>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</si>
  <si>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</si>
  <si>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</si>
  <si>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</si>
  <si>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</si>
  <si>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</si>
  <si>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</si>
  <si>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</si>
  <si>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</si>
  <si>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</si>
  <si>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</si>
  <si>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</si>
  <si>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</si>
  <si>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</si>
  <si>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</si>
  <si>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</si>
  <si>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</si>
  <si>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</si>
  <si>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</si>
  <si>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</si>
  <si>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</si>
  <si>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</si>
  <si>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</si>
  <si>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</si>
  <si>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</si>
  <si>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</si>
  <si>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</si>
  <si>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</si>
  <si>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</si>
  <si>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</si>
  <si>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</si>
  <si>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</si>
  <si>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</si>
  <si>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</si>
  <si>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</si>
  <si>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</si>
  <si>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</si>
  <si>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</si>
  <si>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</si>
  <si>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</si>
  <si>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</si>
  <si>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</si>
  <si>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</si>
  <si>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</si>
  <si>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</si>
  <si>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</si>
  <si>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</si>
  <si>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</si>
  <si>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</si>
  <si>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</si>
  <si>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</si>
  <si>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</si>
  <si>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</si>
  <si>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</si>
  <si>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</si>
  <si>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</si>
  <si>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</si>
  <si>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</si>
  <si>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</si>
  <si>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</si>
  <si>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</si>
  <si>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</si>
  <si>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</si>
  <si>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</si>
  <si>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</si>
  <si>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</si>
  <si>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</si>
  <si>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</si>
  <si>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</si>
  <si>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</si>
  <si>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</si>
  <si>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</si>
  <si>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</si>
  <si>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</si>
  <si>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</si>
  <si>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</si>
  <si>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</si>
  <si>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</si>
  <si>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</si>
  <si>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</si>
  <si>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</si>
  <si>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</si>
  <si>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</si>
  <si>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</si>
  <si>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</si>
  <si>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</si>
  <si>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</si>
  <si>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</si>
  <si>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</si>
  <si>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</si>
  <si>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</si>
  <si>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</si>
  <si>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</si>
  <si>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</si>
  <si>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</si>
  <si>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</si>
  <si>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</si>
  <si>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</si>
  <si>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</si>
  <si>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</si>
  <si>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</si>
  <si>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</si>
  <si>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</si>
  <si>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</si>
  <si>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</si>
  <si>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</si>
  <si>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</si>
  <si>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</si>
  <si>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</si>
  <si>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</si>
  <si>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</si>
  <si>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</si>
  <si>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</si>
  <si>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</si>
  <si>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</si>
  <si>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</si>
  <si>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</si>
  <si>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</si>
  <si>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</si>
  <si>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</si>
  <si>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</si>
  <si>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</si>
  <si>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</si>
  <si>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</si>
  <si>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</si>
  <si>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</si>
  <si>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</si>
  <si>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</si>
  <si>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</si>
  <si>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</si>
  <si>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</si>
  <si>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</si>
  <si>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</si>
  <si>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</si>
  <si>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</si>
  <si>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</si>
  <si>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</si>
  <si>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</si>
  <si>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</si>
  <si>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</si>
  <si>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</si>
  <si>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</si>
  <si>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</si>
  <si>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</si>
  <si>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</si>
  <si>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</si>
  <si>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</si>
  <si>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</si>
  <si>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</si>
  <si>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</si>
  <si>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</si>
  <si>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</si>
  <si>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</si>
  <si>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</si>
  <si>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</si>
  <si>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</si>
  <si>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</si>
  <si>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</si>
  <si>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</si>
  <si>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</si>
  <si>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</si>
  <si>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</si>
  <si>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</si>
  <si>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</si>
  <si>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</si>
  <si>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</si>
  <si>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</si>
  <si>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</si>
  <si>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</si>
  <si>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</si>
  <si>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</si>
  <si>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</si>
  <si>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</si>
  <si>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</si>
  <si>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</si>
  <si>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</si>
  <si>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</si>
  <si>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</si>
  <si>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</si>
  <si>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</si>
  <si>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</si>
  <si>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</si>
  <si>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</si>
  <si>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</si>
  <si>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</si>
  <si>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</si>
  <si>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</si>
  <si>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</si>
  <si>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</si>
  <si>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</si>
  <si>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</si>
  <si>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</si>
  <si>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</si>
  <si>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</si>
  <si>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</si>
  <si>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</si>
  <si>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</si>
  <si>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</si>
  <si>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</si>
  <si>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</si>
  <si>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</si>
  <si>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</si>
  <si>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</si>
  <si>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</si>
  <si>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</si>
  <si>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</si>
  <si>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</si>
  <si>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</si>
  <si>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</si>
  <si>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</si>
  <si>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</si>
  <si>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</si>
  <si>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</si>
  <si>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</si>
  <si>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</si>
  <si>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</si>
  <si>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</si>
  <si>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</si>
  <si>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</si>
  <si>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</si>
  <si>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</si>
  <si>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</si>
  <si>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</si>
  <si>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</si>
  <si>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</si>
  <si>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</si>
  <si>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</si>
  <si>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</si>
  <si>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</si>
  <si>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</si>
  <si>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</si>
  <si>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</si>
  <si>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</si>
  <si>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</si>
  <si>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</si>
  <si>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</si>
  <si>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</si>
  <si>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</si>
  <si>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</si>
  <si>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</si>
  <si>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</si>
  <si>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</si>
  <si>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</si>
  <si>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</si>
  <si>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</si>
  <si>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</si>
  <si>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</si>
  <si>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</si>
  <si>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</si>
  <si>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</si>
  <si>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</si>
  <si>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</si>
  <si>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</si>
  <si>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</si>
  <si>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</si>
  <si>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</si>
  <si>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</si>
  <si>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</si>
  <si>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</si>
  <si>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</si>
  <si>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</si>
  <si>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</si>
  <si>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</si>
  <si>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</si>
  <si>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</si>
  <si>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</si>
  <si>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</si>
  <si>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</si>
  <si>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</si>
  <si>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</si>
  <si>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</si>
  <si>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</si>
  <si>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</si>
  <si>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</si>
  <si>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</si>
  <si>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</si>
  <si>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</si>
  <si>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</si>
  <si>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</si>
  <si>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</si>
  <si>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</si>
  <si>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</si>
  <si>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</si>
  <si>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</si>
  <si>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</si>
  <si>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</si>
  <si>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</si>
  <si>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</si>
  <si>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</si>
  <si>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</si>
  <si>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</si>
  <si>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</si>
  <si>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</si>
  <si>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</si>
  <si>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</si>
  <si>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</si>
  <si>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</si>
  <si>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</si>
  <si>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</si>
  <si>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</si>
  <si>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</si>
  <si>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</si>
  <si>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</si>
  <si>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</si>
  <si>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</si>
  <si>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</si>
  <si>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</si>
  <si>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</si>
  <si>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</si>
  <si>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</si>
  <si>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</si>
  <si>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</si>
  <si>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</si>
  <si>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</si>
  <si>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</si>
  <si>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</si>
  <si>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</si>
  <si>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</si>
  <si>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</si>
  <si>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</si>
  <si>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</si>
  <si>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</si>
  <si>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</si>
  <si>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</si>
  <si>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</si>
  <si>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</si>
  <si>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</si>
  <si>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</si>
  <si>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</si>
  <si>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</si>
  <si>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</si>
  <si>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</si>
  <si>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</si>
  <si>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</si>
  <si>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</si>
  <si>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</si>
  <si>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</si>
  <si>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</si>
  <si>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</si>
  <si>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</si>
  <si>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</si>
  <si>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</si>
  <si>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</si>
  <si>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</si>
  <si>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</si>
  <si>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</si>
  <si>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</si>
  <si>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</si>
  <si>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</si>
  <si>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</si>
  <si>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</si>
  <si>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</si>
  <si>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</si>
  <si>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</si>
  <si>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</si>
  <si>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</si>
  <si>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</si>
  <si>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</si>
  <si>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</si>
  <si>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</si>
  <si>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</si>
  <si>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</si>
  <si>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</si>
  <si>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</si>
  <si>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</si>
  <si>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</si>
  <si>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</si>
  <si>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</si>
  <si>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</si>
  <si>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</si>
  <si>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</si>
  <si>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</si>
  <si>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</si>
  <si>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</si>
  <si>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</si>
  <si>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</si>
  <si>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</si>
  <si>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</si>
  <si>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</si>
  <si>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</si>
  <si>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</si>
  <si>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</si>
  <si>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</si>
  <si>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</si>
  <si>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</si>
  <si>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</si>
  <si>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</si>
  <si>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</si>
  <si>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</si>
  <si>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</si>
  <si>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</si>
  <si>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</si>
  <si>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</si>
  <si>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</si>
  <si>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</si>
  <si>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</si>
  <si>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</si>
  <si>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</si>
  <si>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</si>
  <si>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</si>
  <si>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</si>
  <si>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</si>
  <si>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</si>
  <si>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</si>
  <si>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</si>
  <si>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</si>
  <si>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</si>
  <si>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</si>
  <si>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</si>
  <si>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</si>
  <si>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</si>
  <si>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</si>
  <si>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</si>
  <si>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</si>
  <si>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</si>
  <si>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</si>
  <si>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</si>
  <si>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</si>
  <si>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</si>
  <si>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</si>
  <si>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</si>
  <si>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</si>
  <si>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</si>
  <si>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</si>
  <si>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</si>
  <si>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</si>
  <si>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</si>
  <si>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</si>
  <si>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</si>
  <si>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</si>
  <si>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</si>
  <si>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</si>
  <si>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</si>
  <si>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</si>
  <si>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</si>
  <si>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</si>
  <si>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</si>
  <si>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</si>
  <si>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</si>
  <si>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</si>
  <si>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</si>
  <si>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</si>
  <si>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</si>
  <si>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</si>
  <si>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</si>
  <si>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</si>
  <si>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</si>
  <si>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</si>
  <si>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</si>
  <si>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</si>
  <si>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</si>
  <si>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</si>
  <si>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</si>
  <si>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</si>
  <si>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</si>
  <si>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</si>
  <si>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</si>
  <si>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</si>
  <si>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</si>
  <si>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</si>
  <si>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</si>
  <si>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</si>
  <si>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</si>
  <si>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</si>
  <si>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</si>
  <si>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</si>
  <si>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</si>
  <si>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</si>
  <si>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</si>
  <si>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</si>
  <si>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</si>
  <si>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</si>
  <si>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</si>
  <si>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</si>
  <si>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</si>
  <si>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</si>
  <si>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</si>
  <si>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</si>
  <si>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</si>
  <si>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</si>
  <si>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</si>
  <si>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</si>
  <si>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</si>
  <si>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</si>
  <si>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</si>
  <si>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</si>
  <si>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</si>
  <si>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</si>
  <si>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</si>
  <si>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</si>
  <si>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</si>
  <si>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</si>
  <si>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</si>
  <si>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</si>
  <si>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</si>
  <si>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</si>
  <si>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</si>
  <si>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</si>
  <si>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</si>
  <si>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</si>
  <si>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</si>
  <si>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</si>
  <si>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</si>
  <si>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</si>
  <si>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</si>
  <si>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</si>
  <si>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</si>
  <si>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</si>
  <si>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</si>
  <si>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</si>
  <si>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</si>
  <si>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</si>
  <si>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</si>
  <si>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</si>
  <si>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</si>
  <si>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</si>
  <si>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</si>
  <si>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</si>
  <si>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</si>
  <si>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</si>
  <si>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</si>
  <si>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</si>
  <si>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</si>
  <si>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</si>
  <si>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</si>
  <si>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</si>
  <si>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</si>
  <si>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</si>
  <si>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</si>
  <si>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</si>
  <si>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</si>
  <si>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</si>
  <si>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</si>
  <si>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</si>
  <si>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</si>
  <si>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</si>
  <si>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</si>
  <si>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</si>
  <si>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</si>
  <si>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</si>
  <si>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</si>
  <si>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</si>
  <si>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</si>
  <si>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</si>
  <si>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</si>
  <si>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</si>
  <si>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</si>
  <si>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</si>
  <si>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</si>
  <si>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</si>
  <si>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</si>
  <si>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</si>
  <si>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</si>
  <si>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</si>
  <si>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</si>
  <si>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</si>
  <si>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</si>
  <si>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</si>
  <si>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</si>
  <si>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</si>
  <si>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</si>
  <si>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</si>
  <si>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</si>
  <si>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</si>
  <si>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</si>
  <si>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</si>
  <si>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</si>
  <si>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</si>
  <si>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</si>
  <si>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</si>
  <si>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</si>
  <si>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</si>
  <si>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</si>
  <si>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</si>
  <si>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</si>
  <si>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</si>
  <si>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</si>
  <si>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</si>
  <si>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</si>
  <si>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</si>
  <si>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</si>
  <si>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</si>
  <si>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</si>
  <si>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</si>
  <si>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</si>
  <si>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</si>
  <si>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</si>
  <si>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</si>
  <si>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</si>
  <si>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</si>
  <si>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</si>
  <si>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</si>
  <si>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</si>
  <si>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</si>
  <si>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</si>
  <si>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</si>
  <si>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</si>
  <si>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</si>
  <si>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</si>
  <si>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</si>
  <si>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</si>
  <si>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</si>
  <si>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</si>
  <si>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</si>
  <si>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</si>
  <si>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</si>
  <si>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</si>
  <si>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</si>
  <si>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</si>
  <si>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</si>
  <si>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</si>
  <si>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</si>
  <si>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</si>
  <si>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</si>
  <si>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</si>
  <si>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</si>
  <si>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</si>
  <si>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</si>
  <si>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</si>
  <si>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</si>
  <si>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</si>
  <si>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</si>
  <si>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</si>
  <si>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</si>
  <si>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</si>
  <si>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</si>
  <si>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</si>
  <si>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</si>
  <si>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</si>
  <si>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</si>
  <si>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</si>
  <si>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</si>
  <si>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</si>
  <si>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</si>
  <si>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</si>
  <si>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</si>
  <si>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</si>
  <si>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</si>
  <si>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</si>
  <si>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</si>
  <si>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</si>
  <si>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</si>
  <si>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</si>
  <si>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</si>
  <si>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</si>
  <si>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</si>
  <si>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</si>
  <si>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</si>
  <si>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</si>
  <si>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</si>
  <si>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</si>
  <si>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</si>
  <si>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</si>
  <si>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</si>
  <si>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</si>
  <si>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</si>
  <si>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</si>
  <si>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</si>
  <si>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</si>
  <si>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</si>
  <si>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</si>
  <si>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</si>
  <si>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</si>
  <si>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</si>
  <si>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</si>
  <si>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</si>
  <si>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</si>
  <si>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</si>
  <si>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</si>
  <si>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</si>
  <si>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</si>
  <si>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</si>
  <si>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</si>
  <si>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</si>
  <si>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</si>
  <si>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</si>
  <si>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</si>
  <si>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</si>
  <si>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</si>
  <si>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</si>
  <si>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</si>
  <si>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</si>
  <si>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</si>
  <si>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</si>
  <si>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</si>
  <si>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</si>
  <si>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</si>
  <si>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</si>
  <si>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</si>
  <si>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</si>
  <si>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</si>
  <si>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</si>
  <si>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</si>
  <si>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</si>
  <si>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</si>
  <si>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</si>
  <si>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</si>
  <si>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</si>
  <si>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</si>
  <si>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</si>
  <si>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</si>
  <si>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</si>
  <si>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</si>
  <si>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</si>
  <si>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</si>
  <si>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</si>
  <si>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</si>
  <si>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</si>
  <si>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</si>
  <si>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</si>
  <si>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</si>
  <si>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</si>
  <si>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</si>
  <si>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</si>
  <si>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</si>
  <si>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</si>
  <si>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</si>
  <si>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</si>
  <si>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</si>
  <si>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</si>
  <si>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</si>
  <si>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</si>
  <si>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</si>
  <si>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</si>
  <si>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</si>
  <si>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</si>
  <si>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</si>
  <si>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</si>
  <si>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</si>
  <si>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</si>
  <si>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</si>
  <si>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</si>
  <si>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</si>
  <si>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</si>
  <si>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</si>
  <si>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</si>
  <si>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</si>
  <si>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</si>
  <si>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</si>
  <si>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</si>
  <si>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</si>
  <si>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</si>
  <si>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</si>
  <si>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</si>
  <si>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</si>
  <si>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</si>
  <si>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</si>
  <si>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</si>
  <si>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</si>
  <si>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</si>
  <si>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</si>
  <si>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</si>
  <si>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</si>
  <si>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</si>
  <si>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</si>
  <si>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</si>
  <si>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</si>
  <si>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</si>
  <si>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</si>
  <si>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</si>
  <si>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</si>
  <si>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</si>
  <si>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</si>
  <si>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</si>
  <si>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</si>
  <si>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</si>
  <si>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</si>
  <si>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</si>
  <si>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</si>
  <si>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</si>
  <si>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</si>
  <si>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</si>
  <si>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</si>
  <si>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</si>
  <si>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</si>
  <si>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</si>
  <si>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</si>
  <si>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</si>
  <si>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</si>
  <si>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</si>
  <si>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</si>
  <si>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</si>
  <si>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</si>
  <si>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</si>
  <si>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</si>
  <si>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</si>
  <si>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</si>
  <si>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</si>
  <si>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</si>
  <si>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</si>
  <si>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</si>
  <si>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</si>
  <si>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</si>
  <si>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</si>
  <si>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</si>
  <si>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</si>
  <si>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</si>
  <si>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</si>
  <si>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</si>
  <si>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</si>
  <si>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</si>
  <si>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</si>
  <si>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</si>
  <si>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</si>
  <si>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</si>
  <si>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</si>
  <si>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</si>
  <si>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</si>
  <si>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</si>
  <si>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</si>
  <si>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</si>
  <si>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</si>
  <si>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</si>
  <si>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</si>
  <si>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</si>
  <si>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</si>
  <si>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</si>
  <si>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</si>
  <si>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</si>
  <si>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</si>
  <si>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</si>
  <si>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</si>
  <si>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</si>
  <si>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</si>
  <si>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</si>
  <si>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</si>
  <si>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</si>
  <si>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</si>
  <si>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</si>
  <si>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</si>
  <si>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</si>
  <si>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</si>
  <si>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</si>
  <si>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</si>
  <si>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</si>
  <si>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</si>
  <si>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</si>
  <si>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</si>
  <si>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</si>
  <si>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</si>
  <si>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</si>
  <si>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</si>
  <si>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</si>
  <si>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</si>
  <si>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</si>
  <si>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</si>
  <si>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</si>
  <si>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</si>
  <si>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</si>
  <si>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</si>
  <si>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</si>
  <si>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</si>
  <si>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</si>
  <si>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</si>
  <si>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</si>
  <si>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</si>
  <si>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</si>
  <si>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</si>
  <si>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</si>
  <si>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</si>
  <si>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</si>
  <si>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</si>
  <si>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</si>
  <si>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</si>
  <si>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</si>
  <si>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</si>
  <si>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</si>
  <si>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</si>
  <si>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</si>
  <si>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</si>
  <si>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</si>
  <si>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</si>
  <si>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</si>
  <si>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</si>
  <si>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</si>
  <si>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</si>
  <si>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</si>
  <si>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</si>
  <si>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</si>
  <si>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</si>
  <si>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</si>
  <si>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</si>
  <si>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</si>
  <si>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</si>
  <si>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</si>
  <si>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</si>
  <si>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</si>
  <si>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</si>
  <si>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</si>
  <si>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</si>
  <si>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</si>
  <si>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</si>
  <si>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</si>
  <si>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</si>
  <si>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</si>
  <si>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</si>
  <si>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</si>
  <si>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</si>
  <si>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</si>
  <si>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</si>
  <si>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</si>
  <si>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</si>
  <si>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</si>
  <si>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</si>
  <si>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</si>
  <si>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</si>
  <si>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</si>
  <si>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</si>
  <si>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</si>
  <si>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</si>
  <si>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</si>
  <si>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</si>
  <si>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</si>
  <si>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</si>
  <si>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</si>
  <si>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</si>
  <si>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</si>
  <si>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</si>
  <si>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</si>
  <si>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</si>
  <si>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</si>
  <si>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</si>
  <si>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</si>
  <si>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</si>
  <si>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</si>
  <si>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</si>
  <si>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</si>
  <si>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</si>
  <si>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</si>
  <si>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</si>
  <si>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</si>
  <si>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</si>
  <si>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</si>
  <si>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</si>
  <si>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</si>
  <si>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</si>
  <si>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</si>
  <si>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</si>
  <si>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</si>
  <si>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</si>
  <si>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</si>
  <si>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</si>
  <si>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</si>
  <si>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</si>
  <si>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</si>
  <si>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</si>
  <si>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</si>
  <si>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</si>
  <si>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</si>
  <si>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</si>
  <si>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</si>
  <si>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</si>
  <si>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</si>
  <si>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</si>
  <si>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</si>
  <si>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</si>
  <si>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</si>
  <si>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</si>
  <si>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</si>
  <si>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</si>
  <si>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</si>
  <si>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</si>
  <si>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</si>
  <si>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</si>
  <si>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</si>
  <si>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</si>
  <si>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</si>
  <si>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</si>
  <si>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</si>
  <si>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</si>
  <si>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</si>
  <si>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</si>
  <si>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</si>
  <si>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</si>
  <si>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</si>
  <si>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</si>
  <si>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</si>
  <si>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</si>
  <si>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</si>
  <si>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</si>
  <si>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</si>
  <si>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</si>
  <si>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</si>
  <si>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</si>
  <si>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</si>
  <si>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</si>
  <si>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</si>
  <si>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</si>
  <si>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</si>
  <si>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</si>
  <si>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</si>
  <si>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</si>
  <si>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</si>
  <si>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</si>
  <si>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</si>
  <si>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</si>
  <si>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</si>
  <si>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</si>
  <si>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</si>
  <si>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</si>
  <si>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</si>
  <si>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</si>
  <si>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</si>
  <si>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</si>
  <si>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</si>
  <si>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</si>
  <si>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</si>
  <si>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</si>
  <si>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</si>
  <si>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</si>
  <si>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</si>
  <si>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</si>
  <si>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</si>
  <si>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</si>
  <si>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</si>
  <si>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</si>
  <si>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</si>
  <si>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</si>
  <si>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</si>
  <si>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</si>
  <si>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</si>
  <si>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</si>
  <si>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</si>
  <si>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</si>
  <si>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</si>
  <si>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</si>
  <si>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</si>
  <si>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</si>
  <si>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</si>
  <si>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</si>
  <si>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</si>
  <si>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</si>
  <si>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</si>
  <si>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</si>
  <si>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</si>
  <si>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</si>
  <si>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</si>
  <si>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</si>
  <si>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</si>
  <si>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</si>
  <si>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</si>
  <si>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</si>
  <si>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</si>
  <si>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</si>
  <si>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</si>
  <si>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</si>
  <si>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</si>
  <si>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</si>
  <si>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</si>
  <si>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</si>
  <si>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</si>
  <si>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</si>
  <si>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</si>
  <si>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</si>
  <si>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</si>
  <si>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</si>
  <si>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</si>
  <si>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</si>
  <si>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</si>
  <si>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</si>
  <si>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</si>
  <si>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</si>
  <si>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</si>
  <si>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</si>
  <si>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</si>
  <si>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</si>
  <si>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</si>
  <si>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</si>
  <si>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</si>
  <si>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</si>
  <si>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</si>
  <si>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</si>
  <si>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</si>
  <si>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</si>
  <si>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</si>
  <si>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</si>
  <si>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</si>
  <si>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</si>
  <si>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</si>
  <si>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</si>
  <si>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</si>
  <si>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</si>
  <si>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</si>
  <si>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</si>
  <si>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</si>
  <si>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</si>
  <si>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</si>
  <si>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</si>
  <si>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</si>
  <si>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</si>
  <si>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</si>
  <si>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</si>
  <si>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</si>
  <si>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</si>
  <si>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</si>
  <si>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</si>
  <si>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</si>
  <si>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</si>
  <si>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</si>
  <si>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</si>
  <si>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</si>
  <si>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</si>
  <si>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</si>
  <si>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</si>
  <si>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</si>
  <si>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</si>
  <si>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</si>
  <si>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</si>
  <si>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</si>
  <si>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</si>
  <si>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</si>
  <si>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</si>
  <si>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</si>
  <si>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</si>
  <si>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</si>
  <si>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</si>
  <si>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</si>
  <si>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</si>
  <si>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</si>
  <si>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</si>
  <si>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</si>
  <si>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</si>
  <si>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</si>
  <si>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</si>
  <si>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</si>
  <si>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</si>
  <si>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</si>
  <si>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</si>
  <si>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</si>
  <si>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</si>
  <si>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</si>
  <si>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</si>
  <si>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</si>
  <si>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</si>
  <si>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</si>
  <si>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</si>
  <si>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</si>
  <si>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</si>
  <si>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</si>
  <si>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</si>
  <si>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</si>
  <si>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</si>
  <si>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</si>
  <si>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</si>
  <si>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</si>
  <si>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</si>
  <si>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</si>
  <si>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</si>
  <si>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</si>
  <si>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</si>
  <si>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</si>
  <si>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</si>
  <si>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</si>
  <si>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</si>
  <si>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</si>
  <si>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</si>
  <si>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</si>
  <si>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</si>
  <si>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</si>
  <si>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</si>
  <si>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</si>
  <si>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</si>
  <si>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</si>
  <si>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</si>
  <si>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</si>
  <si>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</si>
  <si>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</si>
  <si>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</si>
  <si>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</si>
  <si>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</si>
  <si>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</si>
  <si>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</si>
  <si>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</si>
  <si>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</si>
  <si>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</si>
  <si>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</si>
  <si>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</si>
  <si>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</si>
  <si>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</si>
  <si>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</si>
  <si>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</si>
  <si>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</si>
  <si>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</si>
  <si>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</si>
  <si>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</si>
  <si>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</si>
  <si>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</si>
  <si>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</si>
  <si>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</si>
  <si>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</si>
  <si>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</si>
  <si>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</si>
  <si>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</si>
  <si>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</si>
  <si>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</si>
  <si>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</si>
  <si>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</si>
  <si>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</si>
  <si>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</si>
  <si>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</si>
  <si>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</si>
  <si>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</si>
  <si>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</si>
  <si>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</si>
  <si>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</si>
  <si>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</si>
  <si>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</si>
  <si>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</si>
  <si>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</si>
  <si>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</si>
  <si>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</si>
  <si>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</si>
  <si>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</si>
  <si>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</si>
  <si>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</si>
  <si>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</si>
  <si>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</si>
  <si>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</si>
  <si>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</si>
  <si>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</si>
  <si>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</si>
  <si>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</si>
  <si>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</si>
  <si>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</si>
  <si>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</si>
  <si>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</si>
  <si>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</si>
  <si>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</si>
  <si>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</si>
  <si>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</si>
  <si>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</si>
  <si>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</si>
  <si>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</si>
  <si>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</si>
  <si>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</si>
  <si>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</si>
  <si>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</si>
  <si>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</si>
  <si>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</si>
  <si>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</si>
  <si>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</si>
  <si>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</si>
  <si>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</si>
  <si>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</si>
  <si>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</si>
  <si>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</si>
  <si>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</si>
  <si>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</si>
  <si>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</si>
  <si>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</si>
  <si>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</si>
  <si>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</si>
  <si>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</si>
  <si>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</si>
  <si>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</si>
  <si>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</si>
  <si>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</si>
  <si>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</si>
  <si>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</si>
  <si>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</si>
  <si>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</si>
  <si>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</si>
  <si>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</si>
  <si>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</si>
  <si>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</si>
  <si>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</si>
  <si>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</si>
  <si>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</si>
  <si>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</si>
  <si>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</si>
  <si>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</si>
  <si>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</si>
  <si>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</si>
  <si>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</si>
  <si>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</si>
  <si>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</si>
  <si>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</si>
  <si>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</si>
  <si>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</si>
  <si>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</si>
  <si>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</si>
  <si>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</si>
  <si>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</si>
  <si>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</si>
  <si>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</si>
  <si>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</si>
  <si>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</si>
  <si>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</si>
  <si>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</si>
  <si>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</si>
  <si>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</si>
  <si>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</si>
  <si>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</si>
  <si>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</si>
  <si>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</si>
  <si>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</si>
  <si>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</si>
  <si>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</si>
  <si>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</si>
  <si>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</si>
  <si>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</si>
  <si>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</si>
  <si>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</si>
  <si>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</si>
  <si>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</si>
  <si>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</si>
  <si>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</si>
  <si>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</si>
  <si>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</si>
  <si>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</si>
  <si>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</si>
  <si>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</si>
  <si>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</si>
  <si>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</si>
  <si>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</si>
  <si>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</si>
  <si>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</si>
  <si>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</si>
  <si>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</si>
  <si>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</si>
  <si>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</si>
  <si>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</si>
  <si>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</si>
  <si>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</si>
  <si>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</si>
  <si>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</si>
  <si>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</si>
  <si>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</si>
  <si>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</si>
  <si>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</si>
  <si>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</si>
  <si>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</si>
  <si>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</si>
  <si>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</si>
  <si>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</si>
  <si>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</si>
  <si>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</si>
  <si>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</si>
  <si>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</si>
  <si>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</si>
  <si>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</si>
  <si>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</si>
  <si>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</si>
  <si>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</si>
  <si>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</si>
  <si>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</si>
  <si>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</si>
  <si>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</si>
  <si>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</si>
  <si>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</si>
  <si>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</si>
  <si>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</si>
  <si>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</si>
  <si>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</si>
  <si>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</si>
  <si>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</si>
  <si>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</si>
  <si>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</si>
  <si>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</si>
  <si>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</si>
  <si>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</si>
  <si>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</si>
  <si>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</si>
  <si>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</si>
  <si>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</si>
  <si>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</si>
  <si>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</si>
  <si>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</si>
  <si>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</si>
  <si>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</si>
  <si>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</si>
  <si>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</si>
  <si>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</si>
  <si>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</si>
  <si>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</si>
  <si>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</si>
  <si>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</si>
  <si>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</si>
  <si>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</si>
  <si>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</si>
  <si>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</si>
  <si>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</si>
  <si>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</si>
  <si>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</si>
  <si>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</si>
  <si>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</si>
  <si>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</si>
  <si>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</si>
  <si>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</si>
  <si>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</si>
  <si>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</si>
  <si>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</si>
  <si>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</si>
  <si>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</si>
  <si>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</si>
  <si>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</si>
  <si>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</si>
  <si>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</si>
  <si>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</si>
  <si>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</si>
  <si>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</si>
  <si>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</si>
  <si>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</si>
  <si>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</si>
  <si>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</si>
  <si>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</si>
  <si>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</si>
  <si>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</si>
  <si>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</si>
  <si>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</si>
  <si>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</si>
  <si>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</si>
  <si>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</si>
  <si>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</si>
  <si>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</si>
  <si>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</si>
  <si>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</si>
  <si>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</si>
  <si>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</si>
  <si>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</si>
  <si>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</si>
  <si>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</si>
  <si>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</si>
  <si>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</si>
  <si>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</si>
  <si>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</si>
  <si>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</si>
  <si>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</si>
  <si>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</si>
  <si>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</si>
  <si>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</si>
  <si>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</si>
  <si>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</si>
  <si>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</si>
  <si>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</si>
  <si>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</si>
  <si>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</si>
  <si>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</si>
  <si>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</si>
  <si>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</si>
  <si>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</si>
  <si>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</si>
  <si>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</si>
  <si>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</si>
  <si>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</si>
  <si>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</si>
  <si>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</si>
  <si>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</si>
  <si>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</si>
  <si>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</si>
  <si>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</si>
  <si>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</si>
  <si>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</si>
  <si>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</si>
  <si>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</si>
  <si>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</si>
  <si>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</si>
  <si>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</si>
  <si>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</si>
  <si>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</si>
  <si>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</si>
  <si>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</si>
  <si>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</si>
  <si>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</si>
  <si>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</si>
  <si>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</si>
  <si>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</si>
  <si>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</si>
  <si>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</si>
  <si>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</si>
  <si>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</si>
  <si>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</si>
  <si>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</si>
  <si>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</si>
  <si>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</si>
  <si>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</si>
  <si>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</si>
  <si>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</si>
  <si>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</si>
  <si>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</si>
  <si>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</si>
  <si>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</si>
  <si>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</si>
  <si>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</si>
  <si>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</si>
  <si>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</si>
  <si>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</si>
  <si>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</si>
  <si>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</si>
  <si>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</si>
  <si>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</si>
  <si>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</si>
  <si>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</si>
  <si>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</si>
  <si>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</si>
  <si>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</si>
  <si>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</si>
  <si>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</si>
  <si>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</si>
  <si>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</si>
  <si>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</si>
  <si>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</si>
  <si>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</si>
  <si>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</si>
  <si>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</si>
  <si>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</si>
  <si>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</si>
  <si>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</si>
  <si>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</si>
  <si>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</si>
  <si>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</si>
  <si>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</si>
  <si>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</si>
  <si>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</si>
  <si>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</si>
  <si>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</si>
  <si>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</si>
  <si>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</si>
  <si>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</si>
  <si>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</si>
  <si>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</si>
  <si>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</si>
  <si>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</si>
  <si>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</si>
  <si>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</si>
  <si>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</si>
  <si>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</si>
  <si>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</si>
  <si>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</si>
  <si>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</si>
  <si>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</si>
  <si>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</si>
  <si>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</si>
  <si>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</si>
  <si>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</si>
  <si>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</si>
  <si>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</si>
  <si>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</si>
  <si>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</si>
  <si>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</si>
  <si>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</si>
  <si>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</si>
  <si>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</si>
  <si>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</si>
  <si>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</si>
  <si>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</si>
  <si>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</si>
  <si>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</si>
  <si>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</si>
  <si>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</si>
  <si>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</si>
  <si>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</si>
  <si>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</si>
  <si>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</si>
  <si>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</si>
  <si>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</si>
  <si>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</si>
  <si>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</si>
  <si>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</si>
  <si>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</si>
  <si>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</si>
  <si>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</si>
  <si>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</si>
  <si>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</si>
  <si>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</si>
  <si>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</si>
  <si>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</si>
  <si>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</si>
  <si>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</si>
  <si>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</si>
  <si>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</si>
  <si>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</si>
  <si>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</si>
  <si>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</si>
  <si>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</si>
  <si>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</si>
  <si>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</si>
  <si>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</si>
  <si>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</si>
  <si>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</si>
  <si>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</si>
  <si>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</si>
  <si>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</si>
  <si>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</si>
  <si>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</si>
  <si>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</si>
  <si>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</si>
  <si>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</si>
  <si>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</si>
  <si>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</si>
  <si>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</si>
  <si>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</si>
  <si>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</si>
  <si>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</si>
  <si>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</si>
  <si>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</si>
  <si>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</si>
  <si>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</si>
  <si>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</si>
  <si>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</si>
  <si>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</si>
  <si>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</si>
  <si>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</si>
  <si>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</si>
  <si>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</si>
  <si>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</si>
  <si>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</si>
  <si>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</si>
  <si>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</si>
  <si>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</si>
  <si>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</si>
  <si>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</si>
  <si>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</si>
  <si>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</si>
  <si>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</si>
  <si>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</si>
  <si>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</si>
  <si>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</si>
  <si>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</si>
  <si>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</si>
  <si>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</si>
  <si>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</si>
  <si>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</si>
  <si>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</si>
  <si>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</si>
  <si>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</si>
  <si>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</si>
  <si>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</si>
  <si>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</si>
  <si>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</si>
  <si>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</si>
  <si>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</si>
  <si>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</si>
  <si>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</si>
  <si>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</si>
  <si>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</si>
  <si>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</si>
  <si>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</si>
  <si>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</si>
  <si>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</si>
  <si>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</si>
  <si>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</si>
  <si>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</si>
  <si>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</si>
  <si>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</si>
  <si>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</si>
  <si>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</si>
  <si>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</si>
  <si>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</si>
  <si>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</si>
  <si>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</si>
  <si>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</si>
  <si>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</si>
  <si>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</si>
  <si>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</si>
  <si>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</si>
  <si>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</si>
  <si>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</si>
  <si>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</si>
  <si>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</si>
  <si>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</si>
  <si>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</si>
  <si>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</si>
  <si>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</si>
  <si>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</si>
  <si>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</si>
  <si>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</si>
  <si>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</si>
  <si>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</si>
  <si>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</si>
  <si>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</si>
  <si>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</si>
  <si>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</si>
  <si>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</si>
  <si>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</si>
  <si>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</si>
  <si>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</si>
  <si>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</si>
  <si>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</si>
  <si>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</si>
  <si>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</si>
  <si>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</si>
  <si>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</si>
  <si>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</si>
  <si>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</si>
  <si>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</si>
  <si>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</si>
  <si>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</si>
  <si>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</si>
  <si>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</si>
  <si>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</si>
  <si>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</si>
  <si>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</si>
  <si>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</si>
  <si>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</si>
  <si>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</si>
  <si>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</si>
  <si>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</si>
  <si>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</si>
  <si>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</si>
  <si>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</si>
  <si>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</si>
  <si>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</si>
  <si>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</si>
  <si>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</si>
  <si>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</si>
  <si>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</si>
  <si>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</si>
  <si>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</si>
  <si>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</si>
  <si>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</si>
  <si>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</si>
  <si>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</si>
  <si>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</si>
  <si>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</si>
  <si>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</si>
  <si>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</si>
  <si>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</si>
  <si>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</si>
  <si>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</si>
  <si>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</si>
  <si>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</si>
  <si>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</si>
  <si>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</si>
  <si>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</si>
  <si>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</si>
  <si>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</si>
  <si>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</si>
  <si>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</si>
  <si>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</si>
  <si>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</si>
  <si>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</si>
  <si>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</si>
  <si>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</si>
  <si>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</si>
  <si>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</si>
  <si>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</si>
  <si>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</si>
  <si>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</si>
  <si>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</si>
  <si>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</si>
  <si>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</si>
  <si>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</si>
  <si>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</si>
  <si>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</si>
  <si>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</si>
  <si>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</si>
  <si>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</si>
  <si>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</si>
  <si>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</si>
  <si>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</si>
  <si>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</si>
  <si>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</si>
  <si>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</si>
  <si>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</si>
  <si>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</si>
  <si>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</si>
  <si>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</si>
  <si>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</si>
  <si>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</si>
  <si>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</si>
  <si>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</si>
  <si>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</si>
  <si>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</si>
  <si>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</si>
  <si>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</si>
  <si>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</si>
  <si>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</si>
  <si>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</si>
  <si>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</si>
  <si>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</si>
  <si>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</si>
  <si>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</si>
  <si>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</si>
  <si>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</si>
  <si>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</si>
  <si>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</si>
  <si>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</si>
  <si>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</si>
  <si>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</si>
  <si>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</si>
  <si>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</si>
  <si>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</si>
  <si>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</si>
  <si>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</si>
  <si>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</si>
  <si>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</si>
  <si>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</si>
  <si>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</si>
  <si>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</si>
  <si>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</si>
  <si>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</si>
  <si>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</si>
  <si>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</si>
  <si>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</si>
  <si>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</si>
  <si>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</si>
  <si>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</si>
  <si>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</si>
  <si>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</si>
  <si>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</si>
  <si>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</si>
  <si>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</si>
  <si>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</si>
  <si>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</si>
  <si>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</si>
  <si>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</si>
  <si>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</si>
  <si>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</si>
  <si>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</si>
  <si>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</si>
  <si>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</si>
  <si>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</si>
  <si>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</si>
  <si>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</si>
  <si>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</si>
  <si>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</si>
  <si>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</si>
  <si>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</si>
  <si>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</si>
  <si>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</si>
  <si>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</si>
  <si>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</si>
  <si>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</si>
  <si>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</si>
  <si>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</si>
  <si>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</si>
  <si>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</si>
  <si>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</si>
  <si>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</si>
  <si>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</si>
  <si>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</si>
  <si>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</si>
  <si>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</si>
  <si>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</si>
  <si>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</si>
  <si>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</si>
  <si>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</si>
  <si>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</si>
  <si>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</si>
  <si>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</si>
  <si>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</si>
  <si>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</si>
  <si>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</si>
  <si>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</si>
  <si>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</si>
  <si>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</si>
  <si>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</si>
  <si>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</si>
  <si>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</si>
  <si>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</si>
  <si>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</si>
  <si>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</si>
  <si>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</si>
  <si>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</si>
  <si>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</si>
  <si>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</si>
  <si>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</si>
  <si>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</si>
  <si>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</si>
  <si>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</si>
  <si>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</si>
  <si>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</si>
  <si>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</si>
  <si>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</si>
  <si>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</si>
  <si>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</si>
  <si>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</si>
  <si>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</si>
  <si>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</si>
  <si>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</si>
  <si>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</si>
  <si>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</si>
  <si>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</si>
  <si>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</si>
  <si>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</si>
  <si>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</si>
  <si>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</si>
  <si>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</si>
  <si>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</si>
  <si>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</si>
  <si>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</si>
  <si>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</si>
  <si>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</si>
  <si>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</si>
  <si>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</si>
  <si>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</si>
  <si>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</si>
  <si>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</si>
  <si>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</si>
  <si>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</si>
  <si>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</si>
  <si>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</si>
  <si>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</si>
  <si>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</si>
  <si>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</si>
  <si>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</si>
  <si>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</si>
  <si>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</si>
  <si>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</si>
  <si>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</si>
  <si>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</si>
  <si>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</si>
  <si>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</si>
  <si>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</si>
  <si>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</si>
  <si>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</si>
  <si>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</si>
  <si>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</si>
  <si>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</si>
  <si>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</si>
  <si>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</si>
  <si>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</si>
  <si>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</si>
  <si>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</si>
  <si>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</si>
  <si>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</si>
  <si>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</si>
  <si>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</si>
  <si>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</si>
  <si>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</si>
  <si>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</si>
  <si>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</si>
  <si>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</si>
  <si>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</si>
  <si>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</si>
  <si>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</si>
  <si>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</si>
  <si>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</si>
  <si>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</si>
  <si>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</si>
  <si>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</si>
  <si>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</si>
  <si>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</si>
  <si>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</si>
  <si>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</si>
  <si>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</si>
  <si>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</si>
  <si>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</si>
  <si>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</si>
  <si>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</si>
  <si>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</si>
  <si>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</si>
  <si>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</si>
  <si>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</si>
  <si>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</si>
  <si>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</si>
  <si>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</si>
  <si>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</si>
  <si>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</si>
  <si>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</si>
  <si>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</si>
  <si>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</si>
  <si>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</si>
  <si>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</si>
  <si>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</si>
  <si>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</si>
  <si>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</si>
  <si>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</si>
  <si>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</si>
  <si>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</si>
  <si>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</si>
  <si>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</si>
  <si>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</si>
  <si>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</si>
  <si>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</si>
  <si>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</si>
  <si>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</si>
  <si>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</si>
  <si>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</si>
  <si>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</si>
  <si>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</si>
  <si>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</si>
  <si>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</si>
  <si>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</si>
  <si>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</si>
  <si>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</si>
  <si>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</si>
  <si>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</si>
  <si>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</si>
  <si>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</si>
  <si>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</si>
  <si>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</si>
  <si>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</si>
  <si>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</si>
  <si>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</si>
  <si>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</si>
  <si>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</si>
  <si>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</si>
  <si>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</si>
  <si>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</si>
  <si>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</si>
  <si>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</si>
  <si>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</si>
  <si>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</si>
  <si>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</si>
  <si>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</si>
  <si>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</si>
  <si>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</si>
  <si>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</si>
  <si>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</si>
  <si>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</si>
  <si>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</si>
  <si>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</si>
  <si>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</si>
  <si>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</si>
  <si>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</si>
  <si>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</si>
  <si>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</si>
  <si>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</si>
  <si>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</si>
  <si>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</si>
  <si>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</si>
  <si>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</si>
  <si>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</si>
  <si>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</si>
  <si>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</si>
  <si>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</si>
  <si>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</si>
  <si>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</si>
  <si>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</si>
  <si>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</si>
  <si>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</si>
  <si>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</si>
  <si>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</si>
  <si>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</si>
  <si>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</si>
  <si>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</si>
  <si>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</si>
  <si>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</si>
  <si>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</si>
  <si>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</si>
  <si>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</si>
  <si>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</si>
  <si>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</si>
  <si>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</si>
  <si>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</si>
  <si>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</si>
  <si>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</si>
  <si>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</si>
  <si>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</si>
  <si>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</si>
  <si>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</si>
  <si>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</si>
  <si>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</si>
  <si>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</si>
  <si>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</si>
  <si>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</si>
  <si>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</si>
  <si>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</si>
  <si>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</si>
  <si>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</si>
  <si>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</si>
  <si>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</si>
  <si>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</si>
  <si>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</si>
  <si>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</si>
  <si>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</si>
  <si>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</si>
  <si>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</si>
  <si>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</si>
  <si>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</si>
  <si>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</si>
  <si>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</si>
  <si>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</si>
  <si>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</si>
  <si>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</si>
  <si>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</si>
  <si>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</si>
  <si>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</si>
  <si>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</si>
  <si>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</si>
  <si>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</si>
  <si>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</si>
  <si>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</si>
  <si>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</si>
  <si>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</si>
  <si>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</si>
  <si>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</si>
  <si>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</si>
  <si>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</si>
  <si>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</si>
  <si>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</si>
  <si>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</si>
  <si>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</si>
  <si>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</si>
  <si>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</si>
  <si>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</si>
  <si>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</si>
  <si>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</si>
  <si>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</si>
  <si>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</si>
  <si>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</si>
  <si>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</si>
  <si>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</si>
  <si>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</si>
  <si>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</si>
  <si>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</si>
  <si>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</si>
  <si>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</si>
  <si>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</si>
  <si>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</si>
  <si>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</si>
  <si>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</si>
  <si>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</si>
  <si>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</si>
  <si>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</si>
  <si>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</si>
  <si>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</si>
  <si>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</si>
  <si>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</si>
  <si>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</si>
  <si>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</si>
  <si>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</si>
  <si>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</si>
  <si>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</si>
  <si>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</si>
  <si>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</si>
  <si>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</si>
  <si>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</si>
  <si>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</si>
  <si>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</si>
  <si>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</si>
  <si>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</si>
  <si>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</si>
  <si>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</si>
  <si>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</si>
  <si>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</si>
  <si>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</si>
  <si>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</si>
  <si>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</si>
  <si>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</si>
  <si>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</si>
  <si>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</si>
  <si>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</si>
  <si>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</si>
  <si>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</si>
  <si>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</si>
  <si>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</si>
  <si>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</si>
  <si>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</si>
  <si>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</si>
  <si>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</si>
  <si>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</si>
  <si>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</si>
  <si>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</si>
  <si>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</si>
  <si>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</si>
  <si>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</si>
  <si>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</si>
  <si>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</si>
  <si>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</si>
  <si>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</si>
  <si>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</si>
  <si>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</si>
  <si>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</si>
  <si>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</si>
  <si>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</si>
  <si>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</si>
  <si>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</si>
  <si>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</si>
  <si>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</si>
  <si>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</si>
  <si>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</si>
  <si>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</si>
  <si>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</si>
  <si>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</si>
  <si>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</si>
  <si>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</si>
  <si>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</si>
  <si>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</si>
  <si>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</si>
  <si>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</si>
  <si>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</si>
  <si>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</si>
  <si>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</si>
  <si>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</si>
  <si>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</si>
  <si>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</si>
  <si>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</si>
  <si>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</si>
  <si>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</si>
  <si>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</si>
  <si>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</si>
  <si>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</si>
  <si>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</si>
  <si>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</si>
  <si>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</si>
  <si>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</si>
  <si>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</si>
  <si>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</si>
  <si>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</si>
  <si>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</si>
  <si>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</si>
  <si>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</si>
  <si>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</si>
  <si>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</si>
  <si>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</si>
  <si>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</si>
  <si>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</si>
  <si>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</si>
  <si>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</si>
  <si>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</si>
  <si>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</si>
  <si>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</si>
  <si>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</si>
  <si>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</si>
  <si>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</si>
  <si>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</si>
  <si>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</si>
  <si>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</si>
  <si>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</si>
  <si>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</si>
  <si>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</si>
  <si>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</si>
  <si>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</si>
  <si>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</si>
  <si>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</si>
  <si>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</si>
  <si>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</si>
  <si>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</si>
  <si>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</si>
  <si>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</si>
  <si>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</si>
  <si>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</si>
  <si>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</si>
  <si>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</si>
  <si>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</si>
  <si>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</si>
  <si>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</si>
  <si>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</si>
  <si>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</si>
  <si>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</si>
  <si>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</si>
  <si>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</si>
  <si>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</si>
  <si>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</si>
  <si>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</si>
  <si>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</si>
  <si>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</si>
  <si>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</si>
  <si>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</si>
  <si>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</si>
  <si>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</si>
  <si>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</si>
  <si>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</si>
  <si>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</si>
  <si>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</si>
  <si>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</si>
  <si>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</si>
  <si>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</si>
  <si>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</si>
  <si>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</si>
  <si>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</si>
  <si>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</si>
  <si>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</si>
  <si>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</si>
  <si>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</si>
  <si>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</si>
  <si>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</si>
  <si>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</si>
  <si>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</si>
  <si>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</si>
  <si>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</si>
  <si>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</si>
  <si>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</si>
  <si>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</si>
  <si>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</si>
  <si>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</si>
  <si>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</si>
  <si>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</si>
  <si>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</si>
  <si>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</si>
  <si>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</si>
  <si>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</si>
  <si>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</si>
  <si>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</si>
  <si>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</si>
  <si>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</si>
  <si>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</si>
  <si>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</si>
  <si>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</si>
  <si>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</si>
  <si>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</si>
  <si>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</si>
  <si>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</si>
  <si>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</si>
  <si>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</si>
  <si>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</si>
  <si>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</si>
  <si>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</si>
  <si>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</si>
  <si>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</si>
  <si>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</si>
  <si>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</si>
  <si>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</si>
  <si>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</si>
  <si>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</si>
  <si>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</si>
  <si>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</si>
  <si>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</si>
  <si>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</si>
  <si>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</si>
  <si>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</si>
  <si>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</si>
  <si>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</si>
  <si>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</si>
  <si>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</si>
  <si>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</si>
  <si>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</si>
  <si>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</si>
  <si>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</si>
  <si>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</si>
  <si>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</si>
  <si>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</si>
  <si>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</si>
  <si>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</si>
  <si>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</si>
  <si>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</si>
  <si>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</si>
  <si>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</si>
  <si>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</si>
  <si>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</si>
  <si>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</si>
  <si>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</si>
  <si>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</si>
  <si>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</si>
  <si>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</si>
  <si>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</si>
  <si>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</si>
  <si>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</si>
  <si>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</si>
  <si>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</si>
  <si>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</si>
  <si>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</si>
  <si>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</si>
  <si>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</si>
  <si>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</si>
  <si>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</si>
  <si>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</si>
  <si>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</si>
  <si>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</si>
  <si>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</si>
  <si>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</si>
  <si>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</si>
  <si>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</si>
  <si>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</si>
  <si>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</si>
  <si>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</si>
  <si>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</si>
  <si>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</si>
  <si>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</si>
  <si>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</si>
  <si>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</si>
  <si>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</si>
  <si>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</si>
  <si>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</si>
  <si>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</si>
  <si>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</si>
  <si>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</si>
  <si>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</si>
  <si>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</si>
  <si>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</si>
  <si>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</si>
  <si>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</si>
  <si>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</si>
  <si>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</si>
  <si>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</si>
  <si>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</si>
  <si>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</si>
  <si>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</si>
  <si>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</si>
  <si>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</si>
  <si>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</si>
  <si>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</si>
  <si>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</si>
  <si>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</si>
  <si>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</si>
  <si>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</si>
  <si>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</si>
  <si>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</si>
  <si>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</si>
  <si>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</si>
  <si>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</si>
  <si>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</si>
  <si>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</si>
  <si>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</si>
  <si>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</si>
  <si>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</si>
  <si>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</si>
  <si>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</si>
  <si>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</si>
  <si>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</si>
  <si>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</si>
  <si>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</si>
  <si>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</si>
  <si>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</si>
  <si>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</si>
  <si>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</si>
  <si>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</si>
  <si>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</si>
  <si>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</si>
  <si>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</si>
  <si>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</si>
  <si>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</si>
  <si>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</si>
  <si>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</si>
  <si>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</si>
  <si>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</si>
  <si>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</si>
  <si>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</si>
  <si>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</si>
  <si>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</si>
  <si>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</si>
  <si>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</si>
  <si>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</si>
  <si>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</si>
  <si>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</si>
  <si>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</si>
  <si>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</si>
  <si>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</si>
  <si>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</si>
  <si>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</si>
  <si>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</si>
  <si>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</si>
  <si>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</si>
  <si>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</si>
  <si>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</si>
  <si>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</si>
  <si>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</si>
  <si>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</si>
  <si>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</si>
  <si>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</si>
  <si>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</si>
  <si>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</si>
  <si>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</si>
  <si>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</si>
  <si>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</si>
  <si>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</si>
  <si>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</si>
  <si>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</si>
  <si>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</si>
  <si>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</si>
  <si>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</si>
  <si>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</si>
  <si>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</si>
  <si>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</si>
  <si>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</si>
  <si>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</si>
  <si>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</si>
  <si>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</si>
  <si>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</si>
  <si>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</si>
  <si>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</si>
  <si>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</si>
  <si>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</si>
  <si>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</si>
  <si>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</si>
  <si>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</si>
  <si>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</si>
  <si>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</si>
  <si>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</si>
  <si>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</si>
  <si>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</si>
  <si>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</si>
  <si>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</si>
  <si>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</si>
  <si>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</si>
  <si>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</si>
  <si>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</si>
  <si>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</si>
  <si>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</si>
  <si>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</si>
  <si>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</si>
  <si>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</si>
  <si>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</si>
  <si>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</si>
  <si>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</si>
  <si>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</si>
  <si>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</si>
  <si>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</si>
  <si>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</si>
  <si>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</si>
  <si>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</si>
  <si>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</si>
  <si>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</si>
  <si>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</si>
  <si>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</si>
  <si>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</si>
  <si>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</si>
  <si>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</si>
  <si>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</si>
  <si>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</si>
  <si>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</si>
  <si>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</si>
  <si>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</si>
  <si>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</si>
  <si>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</si>
  <si>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</si>
  <si>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</si>
  <si>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</si>
  <si>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</si>
  <si>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</si>
  <si>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</si>
  <si>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</si>
  <si>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</si>
  <si>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</si>
  <si>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</si>
  <si>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</si>
  <si>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</si>
  <si>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</si>
  <si>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</si>
  <si>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</si>
  <si>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</si>
  <si>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</si>
  <si>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</si>
  <si>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</si>
  <si>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</si>
  <si>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</si>
  <si>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</si>
  <si>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</si>
  <si>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</si>
  <si>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</si>
  <si>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</si>
  <si>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</si>
  <si>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</si>
  <si>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</si>
  <si>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</si>
  <si>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</si>
  <si>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</si>
  <si>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</si>
  <si>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</si>
  <si>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</si>
  <si>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</si>
  <si>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</si>
  <si>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</si>
  <si>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</si>
  <si>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</si>
  <si>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</si>
  <si>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</si>
  <si>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</si>
  <si>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</si>
  <si>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</si>
  <si>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</si>
  <si>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</si>
  <si>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</si>
  <si>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</si>
  <si>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</si>
  <si>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</si>
  <si>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</si>
  <si>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</si>
  <si>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</si>
  <si>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</si>
  <si>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</si>
  <si>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</si>
  <si>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</si>
  <si>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</si>
  <si>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</si>
  <si>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</si>
  <si>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</si>
  <si>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</si>
  <si>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</si>
  <si>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</si>
  <si>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</si>
  <si>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</si>
  <si>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</si>
  <si>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</si>
  <si>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</si>
  <si>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</si>
  <si>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</si>
  <si>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</si>
  <si>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</si>
  <si>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</si>
  <si>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</si>
  <si>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</si>
  <si>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</si>
  <si>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</si>
  <si>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</si>
  <si>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</si>
  <si>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</si>
  <si>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</si>
  <si>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</si>
  <si>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</si>
  <si>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</si>
  <si>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</si>
  <si>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</si>
  <si>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</si>
  <si>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</si>
  <si>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</si>
  <si>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</si>
  <si>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</si>
  <si>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</si>
  <si>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</si>
  <si>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</si>
  <si>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</si>
  <si>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</si>
  <si>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</si>
  <si>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</si>
  <si>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</si>
  <si>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</si>
  <si>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</si>
  <si>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</si>
  <si>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</si>
  <si>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</si>
  <si>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</si>
  <si>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</si>
  <si>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</si>
  <si>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</si>
  <si>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</si>
  <si>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</si>
  <si>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</si>
  <si>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</si>
  <si>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</si>
  <si>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</si>
  <si>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</si>
  <si>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</si>
  <si>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</si>
  <si>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</si>
  <si>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</si>
  <si>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</si>
  <si>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</si>
  <si>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</si>
  <si>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</si>
  <si>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</si>
  <si>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</si>
  <si>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</si>
  <si>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</si>
  <si>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</si>
  <si>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</si>
  <si>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</si>
  <si>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</si>
  <si>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</si>
  <si>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</si>
  <si>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</si>
  <si>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</si>
  <si>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</si>
  <si>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</si>
  <si>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</si>
  <si>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</si>
  <si>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</si>
  <si>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</si>
  <si>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</si>
  <si>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</si>
  <si>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</si>
  <si>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</si>
  <si>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</si>
  <si>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</si>
  <si>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</si>
  <si>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</si>
  <si>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</si>
  <si>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</si>
  <si>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</si>
  <si>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</si>
  <si>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</si>
  <si>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</si>
  <si>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</si>
  <si>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</si>
  <si>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</si>
  <si>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</si>
  <si>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</si>
  <si>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</si>
  <si>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</si>
  <si>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</si>
  <si>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</si>
  <si>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</si>
  <si>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</si>
  <si>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</si>
  <si>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</si>
  <si>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</si>
  <si>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</si>
  <si>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</si>
  <si>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</si>
  <si>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</si>
  <si>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</si>
  <si>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</si>
  <si>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</si>
  <si>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</si>
  <si>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</si>
  <si>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</si>
  <si>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</si>
  <si>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</si>
  <si>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</si>
  <si>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</si>
  <si>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</si>
  <si>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</si>
  <si>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</si>
  <si>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</si>
  <si>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</si>
  <si>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</si>
  <si>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</si>
  <si>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</si>
  <si>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</si>
  <si>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</si>
  <si>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</si>
  <si>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</si>
  <si>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</si>
  <si>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</si>
  <si>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</si>
  <si>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</si>
  <si>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</si>
  <si>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</si>
  <si>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</si>
  <si>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</si>
  <si>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</si>
  <si>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</si>
  <si>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</si>
  <si>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</si>
  <si>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</si>
  <si>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</si>
  <si>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</si>
  <si>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</si>
  <si>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</si>
  <si>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</si>
  <si>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</si>
  <si>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</si>
  <si>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</si>
  <si>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</si>
  <si>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</si>
  <si>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</si>
  <si>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</si>
  <si>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</si>
  <si>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</si>
  <si>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</si>
  <si>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</si>
  <si>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</si>
  <si>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</si>
  <si>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</si>
  <si>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</si>
  <si>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</si>
  <si>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</si>
  <si>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</si>
  <si>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</si>
  <si>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</si>
  <si>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</si>
  <si>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</si>
  <si>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</si>
  <si>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</si>
  <si>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</si>
  <si>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</si>
  <si>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</si>
  <si>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</si>
  <si>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</si>
  <si>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</si>
  <si>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</si>
  <si>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</si>
  <si>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</si>
  <si>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</si>
  <si>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</si>
  <si>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</si>
  <si>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</si>
  <si>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</si>
  <si>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</si>
  <si>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</si>
  <si>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</si>
  <si>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</si>
  <si>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</si>
  <si>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</si>
  <si>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</si>
  <si>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</si>
  <si>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</si>
  <si>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</si>
  <si>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</si>
  <si>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</si>
  <si>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</si>
  <si>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</si>
  <si>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</si>
  <si>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</si>
  <si>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</si>
  <si>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</si>
  <si>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</si>
  <si>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</si>
  <si>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</si>
  <si>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</si>
  <si>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</si>
  <si>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</si>
  <si>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</si>
  <si>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</si>
  <si>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</si>
  <si>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</si>
  <si>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</si>
  <si>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</si>
  <si>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</si>
  <si>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</si>
  <si>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</si>
  <si>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</si>
  <si>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</si>
  <si>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</si>
  <si>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</si>
  <si>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</si>
  <si>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</si>
  <si>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</si>
  <si>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</si>
  <si>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</si>
  <si>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</si>
  <si>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</si>
  <si>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</si>
  <si>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</si>
  <si>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</si>
  <si>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</si>
  <si>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</si>
  <si>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</si>
  <si>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</si>
  <si>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</si>
  <si>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</si>
  <si>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</si>
  <si>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</si>
  <si>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</si>
  <si>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</si>
  <si>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</si>
  <si>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</si>
  <si>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</si>
  <si>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</si>
  <si>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</si>
  <si>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</si>
  <si>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</si>
  <si>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</si>
  <si>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</si>
  <si>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</si>
  <si>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</si>
  <si>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</si>
  <si>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</si>
  <si>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</si>
  <si>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</si>
  <si>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</si>
  <si>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</si>
  <si>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</si>
  <si>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</si>
  <si>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</si>
  <si>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</si>
  <si>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</si>
  <si>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</si>
  <si>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</si>
  <si>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</si>
  <si>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</si>
  <si>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</si>
  <si>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</si>
  <si>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</si>
  <si>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</si>
  <si>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</si>
  <si>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</si>
  <si>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</si>
  <si>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</si>
  <si>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</si>
  <si>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</si>
  <si>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</si>
  <si>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</si>
  <si>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</si>
  <si>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</si>
  <si>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</si>
  <si>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</si>
  <si>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</si>
  <si>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</si>
  <si>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</si>
  <si>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</si>
  <si>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</si>
  <si>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</si>
  <si>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</si>
  <si>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</si>
  <si>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</si>
  <si>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</si>
  <si>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</si>
  <si>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</si>
  <si>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</si>
  <si>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</si>
  <si>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</si>
  <si>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</si>
  <si>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</si>
  <si>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</si>
  <si>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</si>
  <si>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</si>
  <si>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</si>
  <si>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</si>
  <si>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</si>
  <si>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</si>
  <si>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</si>
  <si>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</si>
  <si>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</si>
  <si>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</si>
  <si>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</si>
  <si>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</si>
  <si>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</si>
  <si>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</si>
  <si>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</si>
  <si>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</si>
  <si>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</si>
  <si>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</si>
  <si>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</si>
  <si>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</si>
  <si>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</si>
  <si>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</si>
  <si>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</si>
  <si>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</si>
  <si>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</si>
  <si>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</si>
  <si>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</si>
  <si>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</si>
  <si>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</si>
  <si>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</si>
  <si>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</si>
  <si>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</si>
  <si>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</si>
  <si>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</si>
  <si>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</si>
  <si>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</si>
  <si>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</si>
  <si>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</si>
  <si>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</si>
  <si>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</si>
  <si>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</si>
  <si>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</si>
  <si>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</si>
  <si>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</si>
  <si>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</si>
  <si>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</si>
  <si>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</si>
  <si>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</si>
  <si>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</si>
  <si>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</si>
  <si>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</si>
  <si>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</si>
  <si>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</si>
  <si>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</si>
  <si>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</si>
  <si>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</si>
  <si>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</si>
  <si>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</si>
  <si>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</si>
  <si>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</si>
  <si>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</si>
  <si>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</si>
  <si>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</si>
  <si>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</si>
  <si>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</si>
  <si>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</si>
  <si>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</si>
  <si>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</si>
  <si>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</si>
  <si>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</si>
  <si>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</si>
  <si>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</si>
  <si>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</si>
  <si>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</si>
  <si>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</si>
  <si>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</si>
  <si>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</si>
  <si>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</si>
  <si>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</si>
  <si>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</si>
  <si>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</si>
  <si>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</si>
  <si>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</si>
  <si>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</si>
  <si>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</si>
  <si>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</si>
  <si>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</si>
  <si>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</si>
  <si>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</si>
  <si>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</si>
  <si>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</si>
  <si>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</si>
  <si>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</si>
  <si>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</si>
  <si>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</si>
  <si>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</si>
  <si>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</si>
  <si>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</si>
  <si>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</si>
  <si>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</si>
  <si>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</si>
  <si>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</si>
  <si>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</si>
  <si>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</si>
  <si>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</si>
  <si>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</si>
  <si>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</si>
  <si>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</si>
  <si>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</si>
  <si>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</si>
  <si>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</si>
  <si>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</si>
  <si>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</si>
  <si>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</si>
  <si>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</si>
  <si>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</si>
  <si>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</si>
  <si>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</si>
  <si>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</si>
  <si>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</si>
  <si>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</si>
  <si>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</si>
  <si>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</si>
  <si>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</si>
  <si>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</si>
  <si>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</si>
  <si>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</si>
  <si>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</si>
  <si>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</si>
  <si>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</si>
  <si>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</si>
  <si>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</si>
  <si>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</si>
  <si>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</si>
  <si>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</si>
  <si>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</si>
  <si>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</si>
  <si>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</si>
  <si>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</si>
  <si>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</si>
  <si>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</si>
  <si>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</si>
  <si>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</si>
  <si>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</si>
  <si>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</si>
  <si>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</si>
  <si>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</si>
  <si>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</si>
  <si>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</si>
  <si>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</si>
  <si>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</si>
  <si>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</si>
  <si>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</si>
  <si>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</si>
  <si>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</si>
  <si>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</si>
  <si>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</si>
  <si>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</si>
  <si>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</si>
  <si>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</si>
  <si>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</si>
  <si>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</si>
  <si>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</si>
  <si>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</si>
  <si>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</si>
  <si>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</si>
  <si>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</si>
  <si>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</si>
  <si>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</si>
  <si>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</si>
  <si>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</si>
  <si>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</si>
  <si>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</si>
  <si>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</si>
  <si>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</si>
  <si>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</si>
  <si>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</si>
  <si>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</si>
  <si>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</si>
  <si>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</si>
  <si>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</si>
  <si>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</si>
  <si>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</si>
  <si>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</si>
  <si>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</si>
  <si>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</si>
  <si>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</si>
  <si>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</si>
  <si>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</si>
  <si>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</si>
  <si>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</si>
  <si>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</si>
  <si>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</si>
  <si>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</si>
  <si>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</si>
  <si>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</si>
  <si>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</si>
  <si>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</si>
  <si>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</si>
  <si>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</si>
  <si>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</si>
  <si>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</si>
  <si>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</si>
  <si>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</si>
  <si>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</si>
  <si>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</si>
  <si>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</si>
  <si>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</si>
  <si>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</si>
  <si>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</si>
  <si>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</si>
  <si>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</si>
  <si>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</si>
  <si>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</si>
  <si>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</si>
  <si>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</si>
  <si>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</si>
  <si>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</si>
  <si>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</si>
  <si>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</si>
  <si>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</si>
  <si>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</si>
  <si>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</si>
  <si>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</si>
  <si>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</si>
  <si>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</si>
  <si>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</si>
  <si>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</si>
  <si>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</si>
  <si>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</si>
  <si>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</si>
  <si>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</si>
  <si>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</si>
  <si>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</si>
  <si>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</si>
  <si>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</si>
  <si>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</si>
  <si>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</si>
  <si>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</si>
  <si>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</si>
  <si>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</si>
  <si>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</si>
  <si>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</si>
  <si>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</si>
  <si>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</si>
  <si>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</si>
  <si>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</si>
  <si>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</si>
  <si>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</si>
  <si>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</si>
  <si>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</si>
  <si>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</si>
  <si>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</si>
  <si>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</si>
  <si>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</si>
  <si>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</si>
  <si>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</si>
  <si>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</si>
  <si>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</si>
  <si>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</si>
  <si>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</si>
  <si>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</si>
  <si>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</si>
  <si>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</si>
  <si>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</si>
  <si>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</si>
  <si>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</si>
  <si>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</si>
  <si>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</si>
  <si>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</si>
  <si>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</si>
  <si>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</si>
  <si>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</si>
  <si>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</si>
  <si>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</si>
  <si>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</si>
  <si>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</si>
  <si>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</si>
  <si>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</si>
  <si>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</si>
  <si>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</si>
  <si>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</si>
  <si>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</si>
  <si>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</si>
  <si>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</si>
  <si>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</si>
  <si>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</si>
  <si>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</si>
  <si>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</si>
  <si>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</si>
  <si>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</si>
  <si>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</si>
  <si>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</si>
  <si>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</si>
  <si>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</si>
  <si>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</si>
  <si>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</si>
  <si>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</si>
  <si>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</si>
  <si>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</si>
  <si>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</si>
  <si>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</si>
  <si>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</si>
  <si>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</si>
  <si>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</si>
  <si>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</si>
  <si>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</si>
  <si>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</si>
  <si>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</si>
  <si>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</si>
  <si>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</si>
  <si>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</si>
  <si>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</si>
  <si>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</si>
  <si>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</si>
  <si>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</si>
  <si>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</si>
  <si>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</si>
  <si>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</si>
  <si>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</si>
  <si>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</si>
  <si>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</si>
  <si>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</si>
  <si>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</si>
  <si>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</si>
  <si>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</si>
  <si>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</si>
  <si>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</si>
  <si>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</si>
  <si>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</si>
  <si>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</si>
  <si>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</si>
  <si>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</si>
  <si>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</si>
  <si>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</si>
  <si>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</si>
  <si>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</si>
  <si>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</si>
  <si>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</si>
  <si>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</si>
  <si>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</si>
  <si>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</si>
  <si>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</si>
  <si>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</si>
  <si>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</si>
  <si>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</si>
  <si>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</si>
  <si>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</si>
  <si>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</si>
  <si>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</si>
  <si>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</si>
  <si>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</si>
  <si>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</si>
  <si>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</si>
  <si>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</si>
  <si>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</si>
  <si>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</si>
  <si>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</si>
  <si>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</si>
  <si>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</si>
  <si>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</si>
  <si>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</si>
  <si>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</si>
  <si>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</si>
  <si>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</si>
  <si>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</si>
  <si>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</si>
  <si>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</si>
  <si>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</si>
  <si>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</si>
  <si>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</si>
  <si>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</si>
  <si>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</si>
  <si>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</si>
  <si>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</si>
  <si>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</si>
  <si>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</si>
  <si>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</si>
  <si>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</si>
  <si>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</si>
  <si>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</si>
  <si>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</si>
  <si>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</si>
  <si>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</si>
  <si>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</si>
  <si>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</si>
  <si>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</si>
  <si>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</si>
  <si>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</si>
  <si>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</si>
  <si>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</si>
  <si>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</si>
  <si>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</si>
  <si>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</si>
  <si>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</si>
  <si>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</si>
  <si>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</si>
  <si>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</si>
  <si>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</si>
  <si>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</si>
  <si>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</si>
  <si>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</si>
  <si>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</si>
  <si>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</si>
  <si>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</si>
  <si>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</si>
  <si>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</si>
  <si>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</si>
  <si>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</si>
  <si>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</si>
  <si>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</si>
  <si>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</si>
  <si>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</si>
  <si>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</si>
  <si>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</si>
  <si>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</si>
  <si>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</si>
  <si>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</si>
  <si>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</si>
  <si>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</si>
  <si>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</si>
  <si>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</si>
  <si>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</si>
  <si>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</si>
  <si>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</si>
  <si>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</si>
  <si>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</si>
  <si>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</si>
  <si>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</si>
  <si>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</si>
  <si>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</si>
  <si>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</si>
  <si>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</si>
  <si>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</si>
  <si>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</si>
  <si>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</si>
  <si>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</si>
  <si>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</si>
  <si>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</si>
  <si>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</si>
  <si>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</si>
  <si>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</si>
  <si>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</si>
  <si>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</si>
  <si>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</si>
  <si>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</si>
  <si>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</si>
  <si>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</si>
  <si>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</si>
  <si>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</si>
  <si>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</si>
  <si>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</si>
  <si>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</si>
  <si>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</si>
  <si>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</si>
  <si>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</si>
  <si>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</si>
  <si>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</si>
  <si>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</si>
  <si>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</si>
  <si>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</si>
  <si>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</si>
  <si>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</si>
  <si>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</si>
  <si>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</si>
  <si>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</si>
  <si>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</si>
  <si>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</si>
  <si>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</si>
  <si>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</si>
  <si>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</si>
  <si>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</si>
  <si>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</si>
  <si>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</si>
  <si>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</si>
  <si>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</si>
  <si>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</si>
  <si>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</si>
  <si>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</si>
  <si>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</si>
  <si>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</si>
  <si>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</si>
  <si>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</si>
  <si>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</si>
  <si>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</si>
  <si>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</si>
  <si>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</si>
  <si>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</si>
  <si>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</si>
  <si>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</si>
  <si>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</si>
  <si>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</si>
  <si>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</si>
  <si>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</si>
  <si>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</si>
  <si>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</si>
  <si>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</si>
  <si>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</si>
  <si>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</si>
  <si>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</si>
  <si>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</si>
  <si>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</si>
  <si>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</si>
  <si>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</si>
  <si>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</si>
  <si>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</si>
  <si>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</si>
  <si>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</si>
  <si>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</si>
  <si>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</si>
  <si>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</si>
  <si>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</si>
  <si>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</si>
  <si>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</si>
  <si>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</si>
  <si>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</si>
  <si>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</si>
  <si>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</si>
  <si>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</si>
  <si>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</si>
  <si>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</si>
  <si>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</si>
  <si>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</si>
  <si>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</si>
  <si>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</si>
  <si>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</si>
  <si>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</si>
  <si>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</si>
  <si>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</si>
  <si>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</si>
  <si>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</si>
  <si>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</si>
  <si>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</si>
  <si>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</si>
  <si>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</si>
  <si>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</si>
  <si>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</si>
  <si>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</si>
  <si>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</si>
  <si>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</si>
  <si>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</si>
  <si>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</si>
  <si>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</si>
  <si>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</si>
  <si>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</si>
  <si>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</si>
  <si>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</si>
  <si>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</si>
  <si>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</si>
  <si>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</si>
  <si>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</si>
  <si>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</si>
  <si>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</si>
  <si>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</si>
  <si>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</si>
  <si>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</si>
  <si>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</si>
  <si>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</si>
  <si>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</si>
  <si>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</si>
  <si>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</si>
  <si>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</si>
  <si>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</si>
  <si>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</si>
  <si>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</si>
  <si>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</si>
  <si>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</si>
  <si>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</si>
  <si>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</si>
  <si>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</si>
  <si>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</si>
  <si>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</si>
  <si>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</si>
  <si>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</si>
  <si>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</si>
  <si>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</si>
  <si>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</si>
  <si>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</si>
  <si>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</si>
  <si>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</si>
  <si>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</si>
  <si>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</si>
  <si>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</si>
  <si>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</si>
  <si>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</si>
  <si>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</si>
  <si>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</si>
  <si>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</si>
  <si>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</si>
  <si>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</si>
  <si>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</si>
  <si>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</si>
  <si>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</si>
  <si>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</si>
  <si>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</si>
  <si>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</si>
  <si>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</si>
  <si>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</si>
  <si>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</si>
  <si>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</si>
  <si>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</si>
  <si>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</si>
  <si>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</si>
  <si>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</si>
  <si>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</si>
  <si>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</si>
  <si>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</si>
  <si>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</si>
  <si>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</si>
  <si>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</si>
  <si>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</si>
  <si>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</si>
  <si>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</si>
  <si>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</si>
  <si>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</si>
  <si>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</si>
  <si>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</si>
  <si>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</si>
  <si>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</si>
  <si>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</si>
  <si>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</si>
  <si>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</si>
  <si>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</si>
  <si>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</si>
  <si>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</si>
  <si>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</si>
  <si>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</si>
  <si>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</si>
  <si>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</si>
  <si>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</si>
  <si>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</si>
  <si>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</si>
  <si>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</si>
  <si>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</si>
  <si>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</si>
  <si>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</si>
  <si>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</si>
  <si>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</si>
  <si>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</si>
  <si>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</si>
  <si>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</si>
  <si>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</si>
  <si>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</si>
  <si>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</si>
  <si>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</si>
  <si>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</si>
  <si>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</si>
  <si>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</si>
  <si>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</si>
  <si>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</si>
  <si>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</si>
  <si>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</si>
  <si>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</si>
  <si>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</si>
  <si>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</si>
  <si>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</si>
  <si>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</si>
  <si>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</si>
  <si>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</si>
  <si>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</si>
  <si>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</si>
  <si>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</si>
  <si>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</si>
  <si>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</si>
  <si>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</si>
  <si>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</si>
  <si>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</si>
  <si>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</si>
  <si>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</si>
  <si>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</si>
  <si>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</si>
  <si>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</si>
  <si>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</si>
  <si>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</si>
  <si>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</si>
  <si>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</si>
  <si>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</si>
  <si>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</si>
  <si>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</si>
  <si>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</si>
  <si>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</si>
  <si>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</si>
  <si>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</si>
  <si>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</si>
  <si>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</si>
  <si>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</si>
  <si>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</si>
  <si>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</si>
  <si>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</si>
  <si>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</si>
  <si>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</si>
  <si>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</si>
  <si>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</si>
  <si>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</si>
  <si>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</si>
  <si>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</si>
  <si>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</si>
  <si>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</si>
  <si>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</si>
  <si>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</si>
  <si>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</si>
  <si>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</si>
  <si>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</si>
  <si>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</si>
  <si>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</si>
  <si>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</si>
  <si>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</si>
  <si>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</si>
  <si>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</si>
  <si>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</si>
  <si>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</si>
  <si>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</si>
  <si>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</si>
  <si>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</si>
  <si>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</si>
  <si>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</si>
  <si>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</si>
  <si>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</si>
  <si>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</si>
  <si>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</si>
  <si>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</si>
  <si>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</si>
  <si>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</si>
  <si>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</si>
  <si>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</si>
  <si>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</si>
  <si>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</si>
  <si>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</si>
  <si>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</si>
  <si>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</si>
  <si>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</si>
  <si>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</si>
  <si>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</si>
  <si>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</si>
  <si>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</si>
  <si>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</si>
  <si>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</si>
  <si>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</si>
  <si>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</si>
  <si>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</si>
  <si>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</si>
  <si>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</si>
  <si>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</si>
  <si>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</si>
  <si>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</si>
  <si>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</si>
  <si>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</si>
  <si>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</si>
  <si>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</si>
  <si>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</si>
  <si>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</si>
  <si>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</si>
  <si>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</si>
  <si>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</si>
  <si>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</si>
  <si>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</si>
  <si>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</si>
  <si>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</si>
  <si>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</si>
  <si>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</si>
  <si>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</si>
  <si>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</si>
  <si>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</si>
  <si>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</si>
  <si>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</si>
  <si>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</si>
  <si>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</si>
  <si>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</si>
  <si>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</si>
  <si>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</si>
  <si>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</si>
  <si>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</si>
  <si>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</si>
  <si>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</si>
  <si>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</si>
  <si>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</si>
  <si>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</si>
  <si>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</si>
  <si>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</si>
  <si>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</si>
  <si>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</si>
  <si>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</si>
  <si>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</si>
  <si>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</si>
  <si>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</si>
  <si>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</si>
  <si>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</si>
  <si>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</si>
  <si>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</si>
  <si>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</si>
  <si>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</si>
  <si>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</si>
  <si>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</si>
  <si>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</si>
  <si>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</si>
  <si>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</si>
  <si>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</si>
  <si>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</si>
  <si>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</si>
  <si>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</si>
  <si>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</si>
  <si>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</si>
  <si>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</si>
  <si>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</si>
  <si>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</si>
  <si>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</si>
  <si>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</si>
  <si>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</si>
  <si>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</si>
  <si>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</si>
  <si>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</si>
  <si>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</si>
  <si>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</si>
  <si>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</si>
  <si>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</si>
  <si>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</si>
  <si>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</si>
  <si>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</si>
  <si>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</si>
  <si>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</si>
  <si>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</si>
  <si>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</si>
  <si>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</si>
  <si>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</si>
  <si>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</si>
  <si>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</si>
  <si>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</si>
  <si>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</si>
  <si>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</si>
  <si>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</si>
  <si>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</si>
  <si>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</si>
  <si>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</si>
  <si>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</si>
  <si>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</si>
  <si>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</si>
  <si>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</si>
  <si>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</si>
  <si>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</si>
  <si>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</si>
  <si>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</si>
  <si>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</si>
  <si>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</si>
  <si>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</si>
  <si>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</si>
  <si>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</si>
  <si>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</si>
  <si>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</si>
  <si>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</si>
  <si>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</si>
  <si>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</si>
  <si>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</si>
  <si>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</si>
  <si>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</si>
  <si>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</si>
  <si>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</si>
  <si>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</si>
  <si>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</si>
  <si>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</si>
  <si>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</si>
  <si>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</si>
  <si>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</si>
  <si>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</si>
  <si>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</si>
  <si>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</si>
  <si>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</si>
  <si>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</si>
  <si>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</si>
  <si>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</si>
  <si>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</si>
  <si>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</si>
  <si>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</si>
  <si>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</si>
  <si>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</si>
  <si>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</si>
  <si>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</si>
  <si>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</si>
  <si>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</si>
  <si>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</si>
  <si>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</si>
  <si>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</si>
  <si>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</si>
  <si>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</si>
  <si>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</si>
  <si>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</si>
  <si>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</si>
  <si>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</si>
  <si>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</si>
  <si>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</si>
  <si>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</si>
  <si>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</si>
  <si>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</si>
  <si>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</si>
  <si>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</si>
  <si>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</si>
  <si>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</si>
  <si>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</si>
  <si>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</si>
  <si>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</si>
  <si>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</si>
  <si>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</si>
  <si>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</si>
  <si>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</si>
  <si>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</si>
  <si>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</si>
  <si>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</si>
  <si>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</si>
  <si>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</si>
  <si>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</si>
  <si>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</si>
  <si>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</si>
  <si>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</si>
  <si>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</si>
  <si>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</si>
  <si>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</si>
  <si>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</si>
  <si>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</si>
  <si>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</si>
  <si>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</si>
  <si>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</si>
  <si>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</si>
  <si>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</si>
  <si>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</si>
  <si>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</si>
  <si>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</si>
  <si>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</si>
  <si>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</si>
  <si>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</si>
  <si>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</si>
  <si>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</si>
  <si>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</si>
  <si>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</si>
  <si>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</si>
  <si>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</si>
  <si>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</si>
  <si>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</si>
  <si>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</si>
  <si>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</si>
  <si>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</si>
  <si>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</si>
  <si>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</si>
  <si>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</si>
  <si>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</si>
  <si>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</si>
  <si>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</si>
  <si>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</si>
  <si>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</si>
  <si>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</si>
  <si>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</si>
  <si>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</si>
  <si>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</si>
  <si>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</si>
  <si>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</si>
  <si>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</si>
  <si>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</si>
  <si>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</si>
  <si>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</si>
  <si>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</si>
  <si>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</si>
  <si>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</si>
  <si>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</si>
  <si>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</si>
  <si>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</si>
  <si>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</si>
  <si>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</si>
  <si>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</si>
  <si>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</si>
  <si>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</si>
  <si>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</si>
  <si>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</si>
  <si>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</si>
  <si>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</si>
  <si>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</si>
  <si>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</si>
  <si>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</si>
  <si>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</si>
  <si>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</si>
  <si>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</si>
  <si>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</si>
  <si>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</si>
  <si>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</si>
  <si>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</si>
  <si>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</si>
  <si>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</si>
  <si>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</si>
  <si>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</si>
  <si>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</si>
  <si>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</si>
  <si>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</si>
  <si>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</si>
  <si>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</si>
  <si>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</si>
  <si>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</si>
  <si>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</si>
  <si>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</si>
  <si>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</si>
  <si>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</si>
  <si>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</si>
  <si>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</si>
  <si>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</si>
  <si>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</si>
  <si>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</si>
  <si>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</si>
  <si>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</si>
  <si>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</si>
  <si>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</si>
  <si>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</si>
  <si>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</si>
  <si>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</si>
  <si>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</si>
  <si>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</si>
  <si>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</si>
  <si>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</si>
  <si>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</si>
  <si>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</si>
  <si>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</si>
  <si>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</si>
  <si>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</si>
  <si>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</si>
  <si>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</si>
  <si>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</si>
  <si>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</si>
  <si>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</si>
  <si>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</si>
  <si>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</si>
  <si>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</si>
  <si>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</si>
  <si>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</si>
  <si>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</si>
  <si>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</si>
  <si>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</si>
  <si>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</si>
  <si>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</si>
  <si>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</si>
  <si>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</si>
  <si>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</si>
  <si>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</si>
  <si>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</si>
  <si>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</si>
  <si>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</si>
  <si>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</si>
  <si>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</si>
  <si>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</si>
  <si>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</si>
  <si>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</si>
  <si>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</si>
  <si>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</si>
  <si>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</si>
  <si>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</si>
  <si>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</si>
  <si>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</si>
  <si>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</si>
  <si>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</si>
  <si>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</si>
  <si>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</si>
  <si>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</si>
  <si>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</si>
  <si>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</si>
  <si>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</si>
  <si>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</si>
  <si>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</si>
  <si>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</si>
  <si>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</si>
  <si>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</si>
  <si>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</si>
  <si>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</si>
  <si>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</si>
  <si>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</si>
  <si>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</si>
  <si>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</si>
  <si>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</si>
  <si>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</si>
  <si>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</si>
  <si>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</si>
  <si>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</si>
  <si>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</si>
  <si>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</si>
  <si>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</si>
  <si>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</si>
  <si>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</si>
  <si>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</si>
  <si>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</si>
  <si>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</si>
  <si>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</si>
  <si>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</si>
  <si>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</si>
  <si>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</si>
  <si>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</si>
  <si>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</si>
  <si>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</si>
  <si>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</si>
  <si>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</si>
  <si>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</si>
  <si>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</si>
  <si>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</si>
  <si>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</si>
  <si>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</si>
  <si>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</si>
  <si>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</si>
  <si>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</si>
  <si>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</si>
  <si>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</si>
  <si>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</si>
  <si>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</si>
  <si>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</si>
  <si>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</si>
  <si>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</si>
  <si>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</si>
  <si>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</si>
  <si>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</si>
  <si>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</si>
  <si>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</si>
  <si>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</si>
  <si>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</si>
  <si>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</si>
  <si>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</si>
  <si>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</si>
  <si>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</si>
  <si>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</si>
  <si>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</si>
  <si>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</si>
  <si>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</si>
  <si>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</si>
  <si>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</si>
  <si>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</si>
  <si>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</si>
  <si>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</si>
  <si>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</si>
  <si>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</si>
  <si>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</si>
  <si>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</si>
  <si>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</si>
  <si>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</si>
  <si>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</si>
  <si>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</si>
  <si>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</si>
  <si>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</si>
  <si>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</si>
  <si>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</si>
  <si>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</si>
  <si>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</si>
  <si>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</si>
  <si>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</si>
  <si>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</si>
  <si>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</si>
  <si>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</si>
  <si>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</si>
  <si>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</si>
  <si>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</si>
  <si>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</si>
  <si>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</si>
  <si>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</si>
  <si>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</si>
  <si>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</si>
  <si>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</si>
  <si>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</si>
  <si>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</si>
  <si>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</si>
  <si>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</si>
  <si>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</si>
  <si>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</si>
  <si>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</si>
  <si>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</si>
  <si>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</si>
  <si>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</si>
  <si>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</si>
  <si>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</si>
  <si>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</si>
  <si>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</si>
  <si>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</si>
  <si>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</si>
  <si>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</si>
  <si>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</si>
  <si>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</si>
  <si>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</si>
  <si>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</si>
  <si>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</si>
  <si>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</si>
  <si>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</si>
  <si>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</si>
  <si>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</si>
  <si>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</si>
  <si>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</si>
  <si>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</si>
  <si>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</si>
  <si>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</si>
  <si>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</si>
  <si>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</si>
  <si>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</si>
  <si>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</si>
  <si>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</si>
  <si>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</si>
  <si>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</si>
  <si>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</si>
  <si>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</si>
  <si>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</si>
  <si>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</si>
  <si>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</si>
  <si>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</si>
  <si>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</si>
  <si>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</si>
  <si>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</si>
  <si>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</si>
  <si>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</si>
  <si>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</si>
  <si>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</si>
  <si>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</si>
  <si>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</si>
  <si>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</si>
  <si>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</si>
  <si>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</si>
  <si>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</si>
  <si>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</si>
  <si>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</si>
  <si>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</si>
  <si>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</si>
  <si>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</si>
  <si>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</si>
  <si>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</si>
  <si>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</si>
  <si>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</si>
  <si>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</si>
  <si>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</si>
  <si>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</si>
  <si>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</si>
  <si>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</si>
  <si>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</si>
  <si>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</si>
  <si>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</si>
  <si>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</si>
  <si>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</si>
  <si>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</si>
  <si>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</si>
  <si>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</si>
  <si>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</si>
  <si>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</si>
  <si>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</si>
  <si>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</si>
  <si>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</si>
  <si>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</si>
  <si>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</si>
  <si>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</si>
  <si>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</si>
  <si>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</si>
  <si>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</si>
  <si>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</si>
  <si>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</si>
  <si>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</si>
  <si>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</si>
  <si>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</si>
  <si>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</si>
  <si>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</si>
  <si>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</si>
  <si>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</si>
  <si>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</si>
  <si>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</si>
  <si>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</si>
  <si>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</si>
  <si>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</si>
  <si>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</si>
  <si>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</si>
  <si>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</si>
  <si>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</si>
  <si>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</si>
  <si>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</si>
  <si>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</si>
  <si>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</si>
  <si>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</si>
  <si>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</si>
  <si>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</si>
  <si>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</si>
  <si>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</si>
  <si>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</si>
  <si>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</si>
  <si>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</si>
  <si>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</si>
  <si>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</si>
  <si>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</si>
  <si>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</si>
  <si>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</si>
  <si>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</si>
  <si>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</si>
  <si>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</si>
  <si>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</si>
  <si>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</si>
  <si>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</si>
  <si>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</si>
  <si>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</si>
  <si>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</si>
  <si>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</si>
  <si>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</si>
  <si>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</si>
  <si>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</si>
  <si>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</si>
  <si>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</si>
  <si>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</si>
  <si>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</si>
  <si>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</si>
  <si>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</si>
  <si>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</si>
  <si>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</si>
  <si>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</si>
  <si>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</si>
  <si>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</si>
  <si>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</si>
  <si>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</si>
  <si>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</si>
  <si>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</si>
  <si>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</si>
  <si>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</si>
  <si>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</si>
  <si>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</si>
  <si>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</si>
  <si>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</si>
  <si>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</si>
  <si>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</si>
  <si>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</si>
  <si>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</si>
  <si>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</si>
  <si>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</si>
  <si>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</si>
  <si>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</si>
  <si>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</si>
  <si>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</si>
  <si>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</si>
  <si>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</si>
  <si>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</si>
  <si>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</si>
  <si>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</si>
  <si>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</si>
  <si>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</si>
  <si>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</si>
  <si>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</si>
  <si>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</si>
  <si>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</si>
  <si>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</si>
  <si>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</si>
  <si>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</si>
  <si>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</si>
  <si>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</si>
  <si>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</si>
  <si>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</si>
  <si>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</si>
  <si>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</si>
  <si>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</si>
  <si>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</si>
  <si>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</si>
  <si>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</si>
  <si>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</si>
  <si>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</si>
  <si>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</si>
  <si>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</si>
  <si>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</si>
  <si>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</si>
  <si>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</si>
  <si>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</si>
  <si>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</si>
  <si>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</si>
  <si>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</si>
  <si>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</si>
  <si>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</si>
  <si>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</si>
  <si>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</si>
  <si>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</si>
  <si>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</si>
  <si>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</si>
  <si>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</si>
  <si>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</si>
  <si>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</si>
  <si>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</si>
  <si>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</si>
  <si>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</si>
  <si>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</si>
  <si>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</si>
  <si>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</si>
  <si>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</si>
  <si>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</si>
  <si>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</si>
  <si>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</si>
  <si>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</si>
  <si>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</si>
  <si>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</si>
  <si>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</si>
  <si>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</si>
  <si>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</si>
  <si>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</si>
  <si>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</si>
  <si>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</si>
  <si>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</si>
  <si>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</si>
  <si>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</si>
  <si>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</si>
  <si>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</si>
  <si>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</si>
  <si>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</si>
  <si>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</si>
  <si>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</si>
  <si>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</si>
  <si>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</si>
  <si>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</si>
  <si>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</si>
  <si>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</si>
  <si>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</si>
  <si>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</si>
  <si>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</si>
  <si>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</si>
  <si>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</si>
  <si>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</si>
  <si>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</si>
  <si>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</si>
  <si>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</si>
  <si>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</si>
  <si>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</si>
  <si>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</si>
  <si>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</si>
  <si>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</si>
  <si>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</si>
  <si>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</si>
  <si>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</si>
  <si>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</si>
  <si>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</si>
  <si>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</si>
  <si>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</si>
  <si>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</si>
  <si>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</si>
  <si>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</si>
  <si>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</si>
  <si>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</si>
  <si>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</si>
  <si>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</si>
  <si>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</si>
  <si>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</si>
  <si>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</si>
  <si>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</si>
  <si>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</si>
  <si>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</si>
  <si>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</si>
  <si>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</si>
  <si>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</si>
  <si>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</si>
  <si>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</si>
  <si>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</si>
  <si>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</si>
  <si>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</si>
  <si>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</si>
  <si>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</si>
  <si>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</si>
  <si>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</si>
  <si>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</si>
  <si>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</si>
  <si>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</si>
  <si>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</si>
  <si>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</si>
  <si>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</si>
  <si>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</si>
  <si>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</si>
  <si>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</si>
  <si>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</si>
  <si>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</si>
  <si>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</si>
  <si>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</si>
  <si>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</si>
  <si>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</si>
  <si>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</si>
  <si>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</si>
  <si>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</si>
  <si>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</si>
  <si>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</si>
  <si>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</si>
  <si>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</si>
  <si>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</si>
  <si>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</si>
  <si>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</si>
  <si>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</si>
  <si>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</si>
  <si>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</si>
  <si>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</si>
  <si>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</si>
  <si>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</si>
  <si>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</si>
  <si>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</si>
  <si>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</si>
  <si>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</si>
  <si>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</si>
  <si>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</si>
  <si>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</si>
  <si>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</si>
  <si>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</si>
  <si>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</si>
  <si>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</si>
  <si>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</si>
  <si>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</si>
  <si>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</si>
  <si>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</si>
  <si>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</si>
  <si>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</si>
  <si>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</si>
  <si>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</si>
  <si>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</si>
  <si>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</si>
  <si>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</si>
  <si>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</si>
  <si>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</si>
  <si>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</si>
  <si>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</si>
  <si>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</si>
  <si>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</si>
  <si>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</si>
  <si>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</si>
  <si>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</si>
  <si>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</si>
  <si>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</si>
  <si>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</si>
  <si>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</si>
  <si>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</si>
  <si>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</si>
  <si>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</si>
  <si>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</si>
  <si>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</si>
  <si>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</si>
  <si>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</si>
  <si>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</si>
  <si>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</si>
  <si>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</si>
  <si>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</si>
  <si>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</si>
  <si>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</si>
  <si>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</si>
  <si>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</si>
  <si>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</si>
  <si>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</si>
  <si>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</si>
  <si>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</si>
  <si>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</si>
  <si>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</si>
  <si>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</si>
  <si>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</si>
  <si>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</si>
  <si>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</si>
  <si>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</si>
  <si>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</si>
  <si>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</si>
  <si>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</si>
  <si>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</si>
  <si>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</si>
  <si>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</si>
  <si>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</si>
  <si>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</si>
  <si>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</si>
  <si>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</si>
  <si>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</si>
  <si>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</si>
  <si>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</si>
  <si>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</si>
  <si>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</si>
  <si>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</si>
  <si>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</si>
  <si>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</si>
  <si>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</si>
  <si>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</si>
  <si>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</si>
  <si>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</si>
  <si>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</si>
  <si>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</si>
  <si>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</si>
  <si>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</si>
  <si>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</si>
  <si>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</si>
  <si>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</si>
  <si>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</si>
  <si>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</si>
  <si>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</si>
  <si>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</si>
  <si>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</si>
  <si>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</si>
  <si>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</si>
  <si>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</si>
  <si>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</si>
  <si>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</si>
  <si>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</si>
  <si>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</si>
  <si>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</si>
  <si>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</si>
  <si>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</si>
  <si>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</si>
  <si>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</si>
  <si>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</si>
  <si>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</si>
  <si>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</si>
  <si>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</si>
  <si>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</si>
  <si>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</si>
  <si>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</si>
  <si>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</si>
  <si>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</si>
  <si>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</si>
  <si>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</si>
  <si>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</si>
  <si>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</si>
  <si>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</si>
  <si>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</si>
  <si>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</si>
  <si>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</si>
  <si>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</si>
  <si>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</si>
  <si>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</si>
  <si>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</si>
  <si>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</si>
  <si>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</si>
  <si>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</si>
  <si>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</si>
  <si>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</si>
  <si>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</si>
  <si>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</si>
  <si>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</si>
  <si>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</si>
  <si>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</si>
  <si>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</si>
  <si>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</si>
  <si>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</si>
  <si>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</si>
  <si>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</si>
  <si>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</si>
  <si>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</si>
  <si>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</si>
  <si>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</si>
  <si>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</si>
  <si>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</si>
  <si>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</si>
  <si>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</si>
  <si>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</si>
  <si>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</si>
  <si>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</si>
  <si>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</si>
  <si>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</si>
  <si>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</si>
  <si>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</si>
  <si>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</si>
  <si>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</si>
  <si>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</si>
  <si>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</si>
  <si>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</si>
  <si>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</si>
  <si>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</si>
  <si>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</si>
  <si>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</si>
  <si>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</si>
  <si>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</si>
  <si>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</si>
  <si>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</si>
  <si>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</si>
  <si>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</si>
  <si>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</si>
  <si>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</si>
  <si>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</si>
  <si>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</si>
  <si>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</si>
  <si>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</si>
  <si>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</si>
  <si>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</si>
  <si>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</si>
  <si>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</si>
  <si>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</si>
  <si>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</si>
  <si>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</si>
  <si>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</si>
  <si>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</si>
  <si>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</si>
  <si>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</si>
  <si>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</si>
  <si>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</si>
  <si>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</si>
  <si>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</si>
  <si>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</si>
  <si>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</si>
  <si>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</si>
  <si>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</si>
  <si>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</si>
  <si>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</si>
  <si>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</si>
  <si>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</si>
  <si>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</si>
  <si>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</si>
  <si>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</si>
  <si>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</si>
  <si>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</si>
  <si>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</si>
  <si>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</si>
  <si>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</si>
  <si>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</si>
  <si>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</si>
  <si>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</si>
  <si>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</si>
  <si>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</si>
  <si>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</si>
  <si>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</si>
  <si>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</si>
  <si>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</si>
  <si>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</si>
  <si>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</si>
  <si>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</si>
  <si>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</si>
  <si>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</si>
  <si>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</si>
  <si>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</si>
  <si>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</si>
  <si>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</si>
  <si>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</si>
  <si>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</si>
  <si>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</si>
  <si>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</si>
  <si>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</si>
  <si>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</si>
  <si>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</si>
  <si>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</si>
  <si>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</si>
  <si>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</si>
  <si>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</si>
  <si>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</si>
  <si>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</si>
  <si>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</si>
  <si>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</si>
  <si>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</si>
  <si>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</si>
  <si>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</si>
  <si>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</si>
  <si>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</si>
  <si>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</si>
  <si>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</si>
  <si>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</si>
  <si>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</si>
  <si>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</si>
  <si>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</si>
  <si>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</si>
  <si>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</si>
  <si>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</si>
  <si>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</si>
  <si>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</si>
  <si>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</si>
  <si>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</si>
  <si>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</si>
  <si>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</si>
  <si>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</si>
  <si>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</si>
  <si>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</si>
  <si>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</si>
  <si>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</si>
  <si>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</si>
  <si>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</si>
  <si>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</si>
  <si>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</si>
  <si>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</si>
  <si>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</si>
  <si>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</si>
  <si>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</si>
  <si>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</si>
  <si>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</si>
  <si>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</si>
  <si>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</si>
  <si>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</si>
  <si>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</si>
  <si>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</si>
  <si>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</si>
  <si>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</si>
  <si>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</si>
  <si>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</si>
  <si>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</si>
  <si>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</si>
  <si>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</si>
  <si>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</si>
  <si>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</si>
  <si>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</si>
  <si>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</si>
  <si>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</si>
  <si>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</si>
  <si>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</si>
  <si>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</si>
  <si>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</si>
  <si>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</si>
  <si>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</si>
  <si>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</si>
  <si>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</si>
  <si>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</si>
  <si>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</si>
  <si>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</si>
  <si>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</si>
  <si>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</si>
  <si>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</si>
  <si>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</si>
  <si>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</si>
  <si>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</si>
  <si>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</si>
  <si>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</si>
  <si>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</si>
  <si>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</si>
  <si>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</si>
  <si>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</si>
  <si>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</si>
  <si>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</si>
  <si>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</si>
  <si>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</si>
  <si>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</si>
  <si>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</si>
  <si>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</si>
  <si>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</si>
  <si>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</si>
  <si>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</si>
  <si>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</si>
  <si>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</si>
  <si>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</si>
  <si>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</si>
  <si>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</si>
  <si>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</si>
  <si>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</si>
  <si>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</si>
  <si>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</si>
  <si>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</si>
  <si>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</si>
  <si>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</si>
  <si>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</si>
  <si>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</si>
  <si>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</si>
  <si>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</si>
  <si>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</si>
  <si>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</si>
  <si>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</si>
  <si>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</si>
  <si>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</si>
  <si>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</si>
  <si>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</si>
  <si>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</si>
  <si>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</si>
  <si>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</si>
  <si>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</si>
  <si>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</si>
  <si>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</si>
  <si>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</si>
  <si>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</si>
  <si>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</si>
  <si>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</si>
  <si>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</si>
  <si>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</si>
  <si>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</si>
  <si>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</si>
  <si>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</si>
  <si>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</si>
  <si>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</si>
  <si>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</si>
  <si>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</si>
  <si>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</si>
  <si>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</si>
  <si>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</si>
  <si>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</si>
  <si>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</si>
  <si>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</si>
  <si>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</si>
  <si>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</si>
  <si>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</si>
  <si>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</si>
  <si>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</si>
  <si>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</si>
  <si>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</si>
  <si>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</si>
  <si>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</si>
  <si>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</si>
  <si>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</si>
  <si>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</si>
  <si>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</si>
  <si>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</si>
  <si>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</si>
  <si>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</si>
  <si>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</si>
  <si>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</si>
  <si>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</si>
  <si>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</si>
  <si>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</si>
  <si>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</si>
  <si>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</si>
  <si>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</si>
  <si>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</si>
  <si>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</si>
  <si>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</si>
  <si>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</si>
  <si>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</si>
  <si>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</si>
  <si>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</si>
  <si>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</si>
  <si>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</si>
  <si>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</si>
  <si>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</si>
  <si>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</si>
  <si>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</si>
  <si>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</si>
  <si>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</si>
  <si>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</si>
  <si>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</si>
  <si>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</si>
  <si>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</si>
  <si>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</si>
  <si>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</si>
  <si>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</si>
  <si>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</si>
  <si>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</si>
  <si>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</si>
  <si>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</si>
  <si>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</si>
  <si>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</si>
  <si>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</si>
  <si>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</si>
  <si>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</si>
  <si>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</si>
  <si>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</si>
  <si>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</si>
  <si>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</si>
  <si>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</si>
  <si>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</si>
  <si>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</si>
  <si>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</si>
  <si>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</si>
  <si>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</si>
  <si>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</si>
  <si>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</si>
  <si>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</si>
  <si>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</si>
  <si>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</si>
  <si>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</si>
  <si>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</si>
  <si>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</si>
  <si>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</si>
  <si>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</si>
  <si>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</si>
  <si>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</si>
  <si>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</si>
  <si>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</si>
  <si>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</si>
  <si>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</si>
  <si>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</si>
  <si>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</si>
  <si>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</si>
  <si>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</si>
  <si>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</si>
  <si>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</si>
  <si>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</si>
  <si>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</si>
  <si>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</si>
  <si>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</si>
  <si>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</si>
  <si>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</si>
  <si>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</si>
  <si>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</si>
  <si>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</si>
  <si>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</si>
  <si>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</si>
  <si>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</si>
  <si>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</si>
  <si>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</si>
  <si>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</si>
  <si>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</si>
  <si>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</si>
  <si>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</si>
  <si>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</si>
  <si>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</si>
  <si>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</si>
  <si>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</si>
  <si>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</si>
  <si>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</si>
  <si>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</si>
  <si>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</si>
  <si>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</si>
  <si>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</si>
  <si>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</si>
  <si>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</si>
  <si>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</si>
  <si>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</si>
  <si>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</si>
  <si>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</si>
  <si>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</si>
  <si>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</si>
  <si>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</si>
  <si>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</si>
  <si>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</si>
  <si>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</si>
  <si>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</si>
  <si>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</si>
  <si>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</si>
  <si>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</si>
  <si>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</si>
  <si>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</si>
  <si>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</si>
  <si>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</si>
  <si>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</si>
  <si>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</si>
  <si>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</si>
  <si>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</si>
  <si>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</si>
  <si>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</si>
  <si>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</si>
  <si>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</si>
  <si>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</si>
  <si>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</si>
  <si>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</si>
  <si>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</si>
  <si>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</si>
  <si>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</si>
  <si>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</si>
  <si>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</si>
  <si>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</si>
  <si>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</si>
  <si>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</si>
  <si>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</si>
  <si>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</si>
  <si>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</si>
  <si>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</si>
  <si>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</si>
  <si>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</si>
  <si>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</si>
  <si>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</si>
  <si>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</si>
  <si>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</si>
  <si>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</si>
  <si>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</si>
  <si>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</si>
  <si>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</si>
  <si>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</si>
  <si>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</si>
  <si>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</si>
  <si>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</si>
  <si>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</si>
  <si>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</si>
  <si>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</si>
  <si>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</si>
  <si>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</si>
  <si>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</si>
  <si>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</si>
  <si>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</si>
  <si>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</si>
  <si>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</si>
  <si>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</si>
  <si>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</si>
  <si>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</si>
  <si>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</si>
  <si>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</si>
  <si>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</si>
  <si>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</si>
  <si>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</si>
  <si>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</si>
  <si>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</si>
  <si>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</si>
  <si>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</si>
  <si>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</si>
  <si>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</si>
  <si>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</si>
  <si>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</si>
  <si>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</si>
  <si>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</si>
  <si>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</si>
  <si>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</si>
  <si>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</si>
  <si>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</si>
  <si>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</si>
  <si>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</si>
  <si>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</si>
  <si>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</si>
  <si>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</si>
  <si>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</si>
  <si>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</si>
  <si>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</si>
  <si>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</si>
  <si>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</si>
  <si>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</si>
  <si>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</si>
  <si>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</si>
  <si>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</si>
  <si>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</si>
  <si>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</si>
  <si>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</si>
  <si>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</si>
  <si>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</si>
  <si>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</si>
  <si>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</si>
  <si>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</si>
  <si>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</si>
  <si>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</si>
  <si>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</si>
  <si>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</si>
  <si>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</si>
  <si>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</si>
  <si>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</si>
  <si>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</si>
  <si>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</si>
  <si>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</si>
  <si>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</si>
  <si>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</si>
  <si>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</si>
  <si>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</si>
  <si>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</si>
  <si>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</si>
  <si>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</si>
  <si>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</si>
  <si>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</si>
  <si>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</si>
  <si>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</si>
  <si>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</si>
  <si>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</si>
  <si>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</si>
  <si>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</si>
  <si>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</si>
  <si>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</si>
  <si>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</si>
  <si>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</si>
  <si>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</si>
  <si>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</si>
  <si>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</si>
  <si>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</si>
  <si>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</si>
  <si>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</si>
  <si>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</si>
  <si>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</si>
  <si>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</si>
  <si>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</si>
  <si>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</si>
  <si>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</si>
  <si>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</si>
  <si>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</si>
  <si>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</si>
  <si>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</si>
  <si>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</si>
  <si>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</si>
  <si>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</si>
  <si>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</si>
  <si>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</si>
  <si>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</si>
  <si>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</si>
  <si>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</si>
  <si>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</si>
  <si>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</si>
  <si>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</si>
  <si>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</si>
  <si>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</si>
  <si>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</si>
  <si>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</si>
  <si>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</si>
  <si>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</si>
  <si>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</si>
  <si>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</si>
  <si>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</si>
  <si>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</si>
  <si>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</si>
  <si>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</si>
  <si>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</si>
  <si>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</si>
  <si>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</si>
  <si>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</si>
  <si>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</si>
  <si>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</si>
  <si>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</si>
  <si>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</si>
  <si>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</si>
  <si>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</si>
  <si>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</si>
  <si>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</si>
  <si>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</si>
  <si>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</si>
  <si>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</si>
  <si>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</si>
  <si>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</si>
  <si>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</si>
  <si>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</si>
  <si>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</si>
  <si>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</si>
  <si>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</si>
  <si>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</si>
  <si>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</si>
  <si>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</si>
  <si>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</si>
  <si>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</si>
  <si>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</si>
  <si>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</si>
  <si>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</si>
  <si>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</si>
  <si>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</si>
  <si>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</si>
  <si>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</si>
  <si>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</si>
  <si>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</si>
  <si>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</si>
  <si>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</si>
  <si>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</si>
  <si>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</si>
  <si>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</si>
  <si>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</si>
  <si>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</si>
  <si>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</si>
  <si>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</si>
  <si>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</si>
  <si>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</si>
  <si>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</si>
  <si>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</si>
  <si>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</si>
  <si>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</si>
  <si>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</si>
  <si>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</si>
  <si>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</si>
  <si>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</si>
  <si>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</si>
  <si>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</si>
  <si>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</si>
  <si>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</si>
  <si>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</si>
  <si>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</si>
  <si>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</si>
  <si>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</si>
  <si>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</si>
  <si>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</si>
  <si>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</si>
  <si>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</si>
  <si>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</si>
  <si>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</si>
  <si>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</si>
  <si>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</si>
  <si>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</si>
  <si>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</si>
  <si>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</si>
  <si>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</si>
  <si>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</si>
  <si>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</si>
  <si>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</si>
  <si>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</si>
  <si>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</si>
  <si>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</si>
  <si>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</si>
  <si>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</si>
  <si>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</si>
  <si>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</si>
  <si>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</si>
  <si>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</si>
  <si>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</si>
  <si>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</si>
  <si>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</si>
  <si>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</si>
  <si>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</si>
  <si>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</si>
  <si>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</si>
  <si>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</si>
  <si>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</si>
  <si>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</si>
  <si>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</si>
  <si>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</si>
  <si>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</si>
  <si>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</si>
  <si>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</si>
  <si>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</si>
  <si>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</si>
  <si>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</si>
  <si>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</si>
  <si>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</si>
  <si>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</si>
  <si>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</si>
  <si>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</si>
  <si>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</si>
  <si>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</si>
  <si>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</si>
  <si>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</si>
  <si>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</si>
  <si>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</si>
  <si>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</si>
  <si>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</si>
  <si>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</si>
  <si>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</si>
  <si>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</si>
  <si>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</si>
  <si>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</si>
  <si>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</si>
  <si>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</si>
  <si>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</si>
  <si>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</si>
  <si>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</si>
  <si>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</si>
  <si>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</si>
  <si>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</si>
  <si>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</si>
  <si>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</si>
  <si>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</si>
  <si>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</si>
  <si>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</si>
  <si>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</si>
  <si>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</si>
  <si>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</si>
  <si>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</si>
  <si>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</si>
  <si>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</si>
  <si>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</si>
  <si>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</si>
  <si>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</si>
  <si>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</si>
  <si>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</si>
  <si>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</si>
  <si>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</si>
  <si>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</si>
  <si>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</si>
  <si>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</si>
  <si>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</si>
  <si>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</si>
  <si>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</si>
  <si>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</si>
  <si>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</si>
  <si>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</si>
  <si>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</si>
  <si>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</si>
  <si>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</si>
  <si>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</si>
  <si>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</si>
  <si>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</si>
  <si>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</si>
  <si>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</si>
  <si>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</si>
  <si>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</si>
  <si>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</si>
  <si>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</si>
  <si>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</si>
  <si>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</si>
  <si>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</si>
  <si>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</si>
  <si>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</si>
  <si>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</si>
  <si>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</si>
  <si>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</si>
  <si>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</si>
  <si>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</si>
  <si>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</si>
  <si>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</si>
  <si>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</si>
  <si>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</si>
  <si>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</si>
  <si>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</si>
  <si>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</si>
  <si>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</si>
  <si>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</si>
  <si>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</si>
  <si>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</si>
  <si>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</si>
  <si>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</si>
  <si>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</si>
  <si>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</si>
  <si>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</si>
  <si>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</si>
  <si>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</si>
  <si>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</si>
  <si>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</si>
  <si>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</si>
  <si>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</si>
  <si>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</si>
  <si>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</si>
  <si>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</si>
  <si>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</si>
  <si>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</si>
  <si>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</si>
  <si>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</si>
  <si>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</si>
  <si>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</si>
  <si>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</si>
  <si>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</si>
  <si>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</si>
  <si>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</si>
  <si>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</si>
  <si>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</si>
  <si>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</si>
  <si>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</si>
  <si>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</si>
  <si>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</si>
  <si>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</si>
  <si>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</si>
  <si>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</si>
  <si>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</si>
  <si>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</si>
  <si>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</si>
  <si>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</si>
  <si>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</si>
  <si>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</si>
  <si>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</si>
  <si>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</si>
  <si>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</si>
  <si>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</si>
  <si>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</si>
  <si>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</si>
  <si>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</si>
  <si>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</si>
  <si>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</si>
  <si>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</si>
  <si>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</si>
  <si>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</si>
  <si>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</si>
  <si>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</si>
  <si>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</si>
  <si>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</si>
  <si>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</si>
  <si>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</si>
  <si>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</si>
  <si>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</si>
  <si>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</si>
  <si>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</si>
  <si>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</si>
  <si>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</si>
  <si>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</si>
  <si>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</si>
  <si>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</si>
  <si>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</si>
  <si>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</si>
  <si>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</si>
  <si>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</si>
  <si>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</si>
  <si>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</si>
  <si>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</si>
  <si>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</si>
  <si>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</si>
  <si>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</si>
  <si>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</si>
  <si>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</si>
  <si>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</si>
  <si>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</si>
  <si>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</si>
  <si>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</si>
  <si>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</si>
  <si>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</si>
  <si>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</si>
  <si>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</si>
  <si>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</si>
  <si>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</si>
  <si>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</si>
  <si>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</si>
  <si>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</si>
  <si>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</si>
  <si>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</si>
  <si>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</si>
  <si>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</si>
  <si>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</si>
  <si>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</si>
  <si>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</si>
  <si>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</si>
  <si>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</si>
  <si>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</si>
  <si>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</si>
  <si>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</si>
  <si>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</si>
  <si>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</si>
  <si>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</si>
  <si>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</si>
  <si>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</si>
  <si>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</si>
  <si>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</si>
  <si>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</si>
  <si>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</si>
  <si>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</si>
  <si>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</si>
  <si>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</si>
  <si>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</si>
  <si>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</si>
  <si>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</si>
  <si>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</si>
  <si>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</si>
  <si>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</si>
  <si>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</si>
  <si>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</si>
  <si>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</si>
  <si>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</si>
  <si>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</si>
  <si>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</si>
  <si>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</si>
  <si>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</si>
  <si>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</si>
  <si>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</si>
  <si>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</si>
  <si>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</si>
  <si>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</si>
  <si>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</si>
  <si>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</si>
  <si>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</si>
  <si>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</si>
  <si>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</si>
  <si>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</si>
  <si>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</si>
  <si>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</si>
  <si>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</si>
  <si>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</si>
  <si>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</si>
  <si>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</si>
  <si>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</si>
  <si>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</si>
  <si>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</si>
  <si>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</si>
  <si>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</si>
  <si>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</si>
  <si>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</si>
  <si>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</si>
  <si>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</si>
  <si>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</si>
  <si>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</si>
  <si>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</si>
  <si>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</si>
  <si>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</si>
  <si>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</si>
  <si>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</si>
  <si>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</si>
  <si>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</si>
  <si>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</si>
  <si>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</si>
  <si>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</si>
  <si>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</si>
  <si>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</si>
  <si>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</si>
  <si>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</si>
  <si>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</si>
  <si>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</si>
  <si>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</si>
  <si>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</si>
  <si>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</si>
  <si>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</si>
  <si>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</si>
  <si>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</si>
  <si>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</si>
  <si>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</si>
  <si>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</si>
  <si>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</si>
  <si>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</si>
  <si>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</si>
  <si>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</si>
  <si>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</si>
  <si>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</si>
  <si>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</si>
  <si>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</si>
  <si>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</si>
  <si>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</si>
  <si>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</si>
  <si>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</si>
  <si>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</si>
  <si>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</si>
  <si>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</si>
  <si>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</si>
  <si>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</si>
  <si>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</si>
  <si>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</si>
  <si>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</si>
  <si>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</si>
  <si>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</si>
  <si>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</si>
  <si>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</si>
  <si>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</si>
  <si>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</si>
  <si>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</si>
  <si>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</si>
  <si>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</si>
  <si>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</si>
  <si>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</si>
  <si>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</si>
  <si>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</si>
  <si>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</si>
  <si>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</si>
  <si>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</si>
  <si>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</si>
  <si>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</si>
  <si>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</si>
  <si>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</si>
  <si>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</si>
  <si>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</si>
  <si>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</si>
  <si>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</si>
  <si>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</si>
  <si>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</si>
  <si>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</si>
  <si>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</si>
  <si>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</si>
  <si>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</si>
  <si>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</si>
  <si>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</si>
  <si>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</si>
  <si>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</si>
  <si>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</si>
  <si>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</si>
  <si>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</si>
  <si>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</si>
  <si>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</si>
  <si>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</si>
  <si>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</si>
  <si>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</si>
  <si>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</si>
  <si>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</si>
  <si>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</si>
  <si>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</si>
  <si>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</si>
  <si>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</si>
  <si>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</si>
  <si>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</si>
  <si>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</si>
  <si>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</si>
  <si>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</si>
  <si>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</si>
  <si>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</si>
  <si>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</si>
  <si>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</si>
  <si>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</si>
  <si>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</si>
  <si>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</si>
  <si>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</si>
  <si>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</si>
  <si>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</si>
  <si>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</si>
  <si>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</si>
  <si>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</si>
  <si>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</si>
  <si>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</si>
  <si>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</si>
  <si>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</si>
  <si>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</si>
  <si>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</si>
  <si>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</si>
  <si>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</si>
  <si>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</si>
  <si>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</si>
  <si>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</si>
  <si>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</si>
  <si>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</si>
  <si>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</si>
  <si>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</si>
  <si>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</si>
  <si>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</si>
  <si>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</si>
  <si>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</si>
  <si>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</si>
  <si>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</si>
  <si>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</si>
  <si>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</si>
  <si>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</si>
  <si>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</si>
  <si>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</si>
  <si>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</si>
  <si>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</si>
  <si>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</si>
  <si>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</si>
  <si>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</si>
  <si>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</si>
  <si>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</si>
  <si>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</si>
  <si>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</si>
  <si>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</si>
  <si>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</si>
  <si>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</si>
  <si>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</si>
  <si>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</si>
  <si>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</si>
  <si>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</si>
  <si>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</si>
  <si>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</si>
  <si>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</si>
  <si>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</si>
  <si>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</si>
  <si>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</si>
  <si>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</si>
  <si>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</si>
  <si>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</si>
  <si>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</si>
  <si>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</si>
  <si>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</si>
  <si>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</si>
  <si>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</si>
  <si>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</si>
  <si>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</si>
  <si>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</si>
  <si>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</si>
  <si>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</si>
  <si>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</si>
  <si>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</si>
  <si>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</si>
  <si>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</si>
  <si>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</si>
  <si>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</si>
  <si>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</si>
  <si>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</si>
  <si>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</si>
  <si>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</si>
  <si>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</si>
  <si>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</si>
  <si>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</si>
  <si>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</si>
  <si>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</si>
  <si>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</si>
  <si>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</si>
  <si>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</si>
  <si>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</si>
  <si>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</si>
  <si>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</si>
  <si>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</si>
  <si>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</si>
  <si>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</si>
  <si>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</si>
  <si>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</si>
  <si>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</si>
  <si>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</si>
  <si>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</si>
  <si>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</si>
  <si>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</si>
  <si>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</si>
  <si>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</si>
  <si>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</si>
  <si>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</si>
  <si>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</si>
  <si>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</si>
  <si>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</si>
  <si>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</si>
  <si>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</si>
  <si>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</si>
  <si>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</si>
  <si>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</si>
  <si>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</si>
  <si>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</si>
  <si>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</si>
  <si>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</si>
  <si>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</si>
  <si>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</si>
  <si>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</si>
  <si>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</si>
  <si>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</si>
  <si>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</si>
  <si>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</si>
  <si>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</si>
  <si>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</si>
  <si>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</si>
  <si>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</si>
  <si>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</si>
  <si>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</si>
  <si>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</si>
  <si>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</si>
  <si>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</si>
  <si>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</si>
  <si>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</si>
  <si>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</si>
  <si>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</si>
  <si>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</si>
  <si>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</si>
  <si>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</si>
  <si>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</si>
  <si>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</si>
  <si>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</si>
  <si>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</si>
  <si>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</si>
  <si>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</si>
  <si>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</si>
  <si>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</si>
  <si>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</si>
  <si>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</si>
  <si>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</si>
  <si>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</si>
  <si>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</si>
  <si>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</si>
  <si>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</si>
  <si>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</si>
  <si>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</si>
  <si>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</si>
  <si>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</si>
  <si>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</si>
  <si>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</si>
  <si>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</si>
  <si>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</si>
  <si>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</si>
  <si>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</si>
  <si>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</si>
  <si>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</si>
  <si>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</si>
  <si>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</si>
  <si>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</si>
  <si>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</si>
  <si>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</si>
  <si>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</si>
  <si>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</si>
  <si>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</si>
  <si>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</si>
  <si>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</si>
  <si>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</si>
  <si>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</si>
  <si>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</si>
  <si>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</si>
  <si>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</si>
  <si>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</si>
  <si>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</si>
  <si>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</si>
  <si>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</si>
  <si>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</si>
  <si>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</si>
  <si>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</si>
  <si>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</si>
  <si>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</si>
  <si>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</si>
  <si>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</si>
  <si>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</si>
  <si>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</si>
  <si>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</si>
  <si>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</si>
  <si>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</si>
  <si>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</si>
  <si>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</si>
  <si>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</si>
  <si>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</si>
  <si>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</si>
  <si>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</si>
  <si>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</si>
  <si>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</si>
  <si>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</si>
  <si>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</si>
  <si>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</si>
  <si>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</si>
  <si>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</si>
  <si>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</si>
  <si>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</si>
  <si>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</si>
  <si>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</si>
  <si>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</si>
  <si>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</si>
  <si>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</si>
  <si>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</si>
  <si>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</si>
  <si>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</si>
  <si>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</si>
  <si>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</si>
  <si>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</si>
  <si>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</si>
  <si>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</si>
  <si>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</si>
  <si>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</si>
  <si>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</si>
  <si>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</si>
  <si>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</si>
  <si>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</si>
  <si>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</si>
  <si>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</si>
  <si>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</si>
  <si>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</si>
  <si>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</si>
  <si>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</si>
  <si>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</si>
  <si>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</si>
  <si>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</si>
  <si>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</si>
  <si>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</si>
  <si>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</si>
  <si>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</si>
  <si>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</si>
  <si>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</si>
  <si>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</si>
  <si>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</si>
  <si>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</si>
  <si>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</si>
  <si>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</si>
  <si>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</si>
  <si>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</si>
  <si>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</si>
  <si>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</si>
  <si>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</si>
  <si>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</si>
  <si>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</si>
  <si>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</si>
  <si>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</si>
  <si>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</si>
  <si>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</si>
  <si>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</si>
  <si>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</si>
  <si>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</si>
  <si>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</si>
  <si>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</si>
  <si>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</si>
  <si>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</si>
  <si>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</si>
  <si>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</si>
  <si>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</si>
  <si>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</si>
  <si>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</si>
  <si>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</si>
  <si>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</si>
  <si>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</si>
  <si>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</si>
  <si>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</si>
  <si>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</si>
  <si>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</si>
  <si>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</si>
  <si>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</si>
  <si>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</si>
  <si>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</si>
  <si>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</si>
  <si>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</si>
  <si>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</si>
  <si>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</si>
  <si>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</si>
  <si>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</si>
  <si>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</si>
  <si>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</si>
  <si>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</si>
  <si>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</si>
  <si>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</si>
  <si>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</si>
  <si>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</si>
  <si>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</si>
  <si>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</si>
  <si>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</si>
  <si>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</si>
  <si>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</si>
  <si>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</si>
  <si>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</si>
  <si>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</si>
  <si>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</si>
  <si>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</si>
  <si>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</si>
  <si>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</si>
  <si>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</si>
  <si>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</si>
  <si>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</si>
  <si>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</si>
  <si>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</si>
  <si>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</si>
  <si>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</si>
  <si>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</si>
  <si>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</si>
  <si>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</si>
  <si>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</si>
  <si>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</si>
  <si>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</si>
  <si>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</si>
  <si>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</si>
  <si>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</si>
  <si>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</si>
  <si>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</si>
  <si>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</si>
  <si>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</si>
  <si>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</si>
  <si>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</si>
  <si>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</si>
  <si>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</si>
  <si>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</si>
  <si>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</si>
  <si>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</si>
  <si>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</si>
  <si>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</si>
  <si>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</si>
  <si>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</si>
  <si>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</si>
  <si>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</si>
  <si>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</si>
  <si>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</si>
  <si>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</si>
  <si>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</si>
  <si>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</si>
  <si>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</si>
  <si>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</si>
  <si>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</si>
  <si>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</si>
  <si>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</si>
  <si>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</si>
  <si>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</si>
  <si>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</si>
  <si>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</si>
  <si>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</si>
  <si>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</si>
  <si>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</si>
  <si>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</si>
  <si>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</si>
  <si>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</si>
  <si>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</si>
  <si>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</si>
  <si>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</si>
  <si>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</si>
  <si>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</si>
  <si>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</si>
  <si>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</si>
  <si>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</si>
  <si>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</si>
  <si>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</si>
  <si>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</si>
  <si>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</si>
  <si>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</si>
  <si>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</si>
  <si>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</si>
  <si>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</si>
  <si>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</si>
  <si>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</si>
  <si>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</si>
  <si>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</si>
  <si>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</si>
  <si>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</si>
  <si>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</si>
  <si>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</si>
  <si>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</si>
  <si>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</si>
  <si>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</si>
  <si>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</si>
  <si>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</si>
  <si>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</si>
  <si>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</si>
  <si>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</si>
  <si>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</si>
  <si>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</si>
  <si>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</si>
  <si>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</si>
  <si>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</si>
  <si>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</si>
  <si>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</si>
  <si>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</si>
  <si>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</si>
  <si>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</si>
  <si>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</si>
  <si>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</si>
  <si>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</si>
  <si>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</si>
  <si>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</si>
  <si>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</si>
  <si>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</si>
  <si>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</si>
  <si>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</si>
  <si>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</si>
  <si>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</si>
  <si>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</si>
  <si>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</si>
  <si>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</si>
  <si>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</si>
  <si>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</si>
  <si>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</si>
  <si>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</si>
  <si>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</si>
  <si>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</si>
  <si>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</si>
  <si>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</si>
  <si>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</si>
  <si>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</si>
  <si>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</si>
  <si>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</si>
  <si>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</si>
  <si>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</si>
  <si>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</si>
  <si>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</si>
  <si>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</si>
  <si>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</si>
  <si>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</si>
  <si>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</si>
  <si>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</si>
  <si>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</si>
  <si>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</si>
  <si>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</si>
  <si>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</si>
  <si>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</si>
  <si>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</si>
  <si>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</si>
  <si>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</si>
  <si>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</si>
  <si>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</si>
  <si>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</si>
  <si>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</si>
  <si>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</si>
  <si>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</si>
  <si>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</si>
  <si>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</si>
  <si>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</si>
  <si>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</si>
  <si>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</si>
  <si>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</si>
  <si>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</si>
  <si>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</si>
  <si>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</si>
  <si>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</si>
  <si>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</si>
  <si>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</si>
  <si>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</si>
  <si>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</si>
  <si>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</si>
  <si>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</si>
  <si>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</si>
  <si>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</si>
  <si>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</si>
  <si>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</si>
  <si>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</si>
  <si>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</si>
  <si>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</si>
  <si>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</si>
  <si>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</si>
  <si>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</si>
  <si>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</si>
  <si>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</si>
  <si>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</si>
  <si>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</si>
  <si>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</si>
  <si>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</si>
  <si>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</si>
  <si>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</si>
  <si>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</si>
  <si>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</si>
  <si>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</si>
  <si>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</si>
  <si>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</si>
  <si>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</si>
  <si>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</si>
  <si>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</si>
  <si>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</si>
  <si>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</si>
  <si>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</si>
  <si>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</si>
  <si>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</si>
  <si>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</si>
  <si>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</si>
  <si>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</si>
  <si>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</si>
  <si>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</si>
  <si>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</si>
  <si>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</si>
  <si>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</si>
  <si>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</si>
  <si>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</si>
  <si>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</si>
  <si>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</si>
  <si>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</si>
  <si>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</si>
  <si>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</si>
  <si>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</si>
  <si>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</si>
  <si>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</si>
  <si>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</si>
  <si>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</si>
  <si>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</si>
  <si>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</si>
  <si>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</si>
  <si>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</si>
  <si>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</si>
  <si>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</si>
  <si>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</si>
  <si>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</si>
  <si>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</si>
  <si>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</si>
  <si>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</si>
  <si>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</si>
  <si>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</si>
  <si>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</si>
  <si>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</si>
  <si>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</si>
  <si>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</si>
  <si>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</si>
  <si>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</si>
  <si>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</si>
  <si>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</si>
  <si>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</si>
  <si>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</si>
  <si>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</si>
  <si>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</si>
  <si>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</si>
  <si>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</si>
  <si>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</si>
  <si>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</si>
  <si>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</si>
  <si>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</si>
  <si>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</si>
  <si>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</si>
  <si>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</si>
  <si>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</si>
  <si>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</si>
  <si>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</si>
  <si>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</si>
  <si>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</si>
  <si>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</si>
  <si>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</si>
  <si>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</si>
  <si>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</si>
  <si>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</si>
  <si>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</si>
  <si>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</si>
  <si>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</si>
  <si>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</si>
  <si>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</si>
  <si>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</si>
  <si>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</si>
  <si>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</si>
  <si>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</si>
  <si>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</si>
  <si>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</si>
  <si>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</si>
  <si>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</si>
  <si>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</si>
  <si>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</si>
  <si>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</si>
  <si>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</si>
  <si>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</si>
  <si>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</si>
  <si>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</si>
  <si>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</si>
  <si>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</si>
  <si>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</si>
  <si>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</si>
  <si>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</si>
  <si>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</si>
  <si>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</si>
  <si>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</si>
  <si>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</si>
  <si>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</si>
  <si>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</si>
  <si>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</si>
  <si>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</si>
  <si>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</si>
  <si>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</si>
  <si>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</si>
  <si>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</si>
  <si>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</si>
  <si>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</si>
  <si>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</si>
  <si>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</si>
  <si>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</si>
  <si>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</si>
  <si>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</si>
  <si>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</si>
  <si>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</si>
  <si>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</si>
  <si>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</si>
  <si>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</si>
  <si>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</si>
  <si>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</si>
  <si>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</si>
  <si>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</si>
  <si>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</si>
  <si>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</si>
  <si>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</si>
  <si>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</si>
  <si>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</si>
  <si>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</si>
  <si>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</si>
  <si>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</si>
  <si>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</si>
  <si>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</si>
  <si>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</si>
  <si>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</si>
  <si>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</si>
  <si>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</si>
  <si>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</si>
  <si>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</si>
  <si>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</si>
  <si>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</si>
  <si>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</si>
  <si>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</si>
  <si>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</si>
  <si>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</si>
  <si>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</si>
  <si>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</si>
  <si>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</si>
  <si>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</si>
  <si>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</si>
  <si>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</si>
  <si>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</si>
  <si>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</si>
  <si>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</si>
  <si>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</si>
  <si>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</si>
  <si>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</si>
  <si>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</si>
  <si>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</si>
  <si>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</si>
  <si>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</si>
  <si>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</si>
  <si>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</si>
  <si>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</si>
  <si>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</si>
  <si>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</si>
  <si>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</si>
  <si>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</si>
  <si>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</si>
  <si>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</si>
  <si>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</si>
  <si>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</si>
  <si>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</si>
  <si>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</si>
  <si>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</si>
  <si>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</si>
  <si>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</si>
  <si>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</si>
  <si>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</si>
  <si>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</si>
  <si>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</si>
  <si>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</si>
  <si>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</si>
  <si>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</si>
  <si>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</si>
  <si>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</si>
  <si>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</si>
  <si>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</si>
  <si>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</si>
  <si>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</si>
  <si>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</si>
  <si>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</si>
  <si>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</si>
  <si>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</si>
  <si>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</si>
  <si>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</si>
  <si>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</si>
  <si>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</si>
  <si>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</si>
  <si>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</si>
  <si>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</si>
  <si>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</si>
  <si>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</si>
  <si>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</si>
  <si>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</si>
  <si>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</si>
  <si>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</si>
  <si>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</si>
  <si>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</si>
  <si>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</si>
  <si>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</si>
  <si>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</si>
  <si>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</si>
  <si>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</si>
  <si>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</si>
  <si>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</si>
  <si>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</si>
  <si>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</si>
  <si>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</si>
  <si>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</si>
  <si>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</si>
  <si>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</si>
  <si>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</si>
  <si>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</si>
  <si>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</si>
  <si>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</si>
  <si>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</si>
  <si>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</si>
  <si>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</si>
  <si>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</si>
  <si>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</si>
  <si>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</si>
  <si>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</si>
  <si>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</si>
  <si>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</si>
  <si>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</si>
  <si>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</si>
  <si>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</si>
  <si>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</si>
  <si>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</si>
  <si>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</si>
  <si>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</si>
  <si>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</si>
  <si>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</si>
  <si>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</si>
  <si>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</si>
  <si>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</si>
  <si>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</si>
  <si>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</si>
  <si>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</si>
  <si>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</si>
  <si>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</si>
  <si>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</si>
  <si>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</si>
  <si>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</si>
  <si>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</si>
  <si>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</si>
  <si>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</si>
  <si>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</si>
  <si>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</si>
  <si>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</si>
  <si>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</si>
  <si>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</si>
  <si>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</si>
  <si>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</si>
  <si>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</si>
  <si>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</si>
  <si>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</si>
  <si>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</si>
  <si>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</si>
  <si>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</si>
  <si>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</si>
  <si>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</si>
  <si>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</si>
  <si>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</si>
  <si>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</si>
  <si>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</si>
  <si>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</si>
  <si>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</si>
  <si>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</si>
  <si>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</si>
  <si>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</si>
  <si>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</si>
  <si>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</si>
  <si>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</si>
  <si>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</si>
  <si>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</si>
  <si>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</si>
  <si>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</si>
  <si>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</si>
  <si>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</si>
  <si>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</si>
  <si>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</si>
  <si>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</si>
  <si>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</si>
  <si>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</si>
  <si>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</si>
  <si>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</si>
  <si>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</si>
  <si>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</si>
  <si>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</si>
  <si>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</si>
  <si>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</si>
  <si>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</si>
  <si>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</si>
  <si>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</si>
  <si>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</si>
  <si>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</si>
  <si>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</si>
  <si>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</si>
  <si>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</si>
  <si>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</si>
  <si>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</si>
  <si>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</si>
  <si>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</si>
  <si>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</si>
  <si>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</si>
  <si>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</si>
  <si>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</si>
  <si>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</si>
  <si>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</si>
  <si>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</si>
  <si>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</si>
  <si>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</si>
  <si>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</si>
  <si>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</si>
  <si>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</si>
  <si>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</si>
  <si>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</si>
  <si>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</si>
  <si>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</si>
  <si>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</si>
  <si>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</si>
  <si>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</si>
  <si>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</si>
  <si>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</si>
  <si>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</si>
  <si>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</si>
  <si>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</si>
  <si>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</si>
  <si>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</si>
  <si>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</si>
  <si>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</si>
  <si>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</si>
  <si>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</si>
  <si>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</si>
  <si>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</si>
  <si>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</si>
  <si>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</si>
  <si>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</si>
  <si>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</si>
  <si>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</si>
  <si>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</si>
  <si>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</si>
  <si>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</si>
  <si>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</si>
  <si>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</si>
  <si>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</si>
  <si>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</si>
  <si>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</si>
  <si>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</si>
  <si>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</si>
  <si>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</si>
  <si>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</si>
  <si>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</si>
  <si>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</si>
  <si>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</si>
  <si>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</si>
  <si>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</si>
  <si>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</si>
  <si>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</si>
  <si>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</si>
  <si>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</si>
  <si>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</si>
  <si>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</si>
  <si>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</si>
  <si>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</si>
  <si>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</si>
  <si>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</si>
  <si>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</si>
  <si>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</si>
  <si>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</si>
  <si>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</si>
  <si>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</si>
  <si>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</si>
  <si>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</si>
  <si>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</si>
  <si>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</si>
  <si>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</si>
  <si>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</si>
  <si>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</si>
  <si>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</si>
  <si>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</si>
  <si>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</si>
  <si>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</si>
  <si>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</si>
  <si>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</si>
  <si>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</si>
  <si>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</si>
  <si>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</si>
  <si>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</si>
  <si>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</si>
  <si>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</si>
  <si>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</si>
  <si>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</si>
  <si>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</si>
  <si>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</si>
  <si>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</si>
  <si>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</si>
  <si>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</si>
  <si>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</si>
  <si>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</si>
  <si>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</si>
  <si>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</si>
  <si>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</si>
  <si>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</si>
  <si>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</si>
  <si>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</si>
  <si>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</si>
  <si>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</si>
  <si>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</si>
  <si>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</si>
  <si>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</si>
  <si>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</si>
  <si>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</si>
  <si>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</si>
  <si>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</si>
  <si>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</si>
  <si>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</si>
  <si>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</si>
  <si>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</si>
  <si>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</si>
  <si>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</si>
  <si>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</si>
  <si>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</si>
  <si>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</si>
  <si>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</si>
  <si>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</si>
  <si>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</si>
  <si>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</si>
  <si>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</si>
  <si>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</si>
  <si>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</si>
  <si>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</si>
  <si>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</si>
  <si>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</si>
  <si>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</si>
  <si>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</si>
  <si>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</si>
  <si>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</si>
  <si>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</si>
  <si>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</si>
  <si>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</si>
  <si>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</si>
  <si>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</si>
  <si>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</si>
  <si>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</si>
  <si>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</si>
  <si>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</si>
  <si>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</si>
  <si>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</si>
  <si>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</si>
  <si>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</si>
  <si>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</si>
  <si>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</si>
  <si>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</si>
  <si>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</si>
  <si>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</si>
  <si>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</si>
  <si>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</si>
  <si>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</si>
  <si>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</si>
  <si>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</si>
  <si>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</si>
  <si>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</si>
  <si>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</si>
  <si>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</si>
  <si>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</si>
  <si>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</si>
  <si>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</si>
  <si>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</si>
  <si>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</si>
  <si>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</si>
  <si>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</si>
  <si>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</si>
  <si>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</si>
  <si>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</si>
  <si>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</si>
  <si>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</si>
  <si>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</si>
  <si>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</si>
  <si>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</si>
  <si>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</si>
  <si>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</si>
  <si>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</si>
  <si>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</si>
  <si>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</si>
  <si>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</si>
  <si>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</si>
  <si>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</si>
  <si>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</si>
  <si>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</si>
  <si>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</si>
  <si>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</si>
  <si>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</si>
  <si>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</si>
  <si>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</si>
  <si>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</si>
  <si>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</si>
  <si>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</si>
  <si>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</si>
  <si>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</si>
  <si>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</si>
  <si>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</si>
  <si>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</si>
  <si>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</si>
  <si>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</si>
  <si>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</si>
  <si>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</si>
  <si>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</si>
  <si>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</si>
  <si>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</si>
  <si>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</si>
  <si>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</si>
  <si>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</si>
  <si>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</si>
  <si>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</si>
  <si>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</si>
  <si>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</si>
  <si>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</si>
  <si>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</si>
  <si>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</si>
  <si>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</si>
  <si>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</si>
  <si>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</si>
  <si>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</si>
  <si>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</si>
  <si>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</si>
  <si>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</si>
  <si>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</si>
  <si>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</si>
  <si>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</si>
  <si>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</si>
  <si>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</si>
  <si>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</si>
  <si>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</si>
  <si>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</si>
  <si>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</si>
  <si>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</si>
  <si>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</si>
  <si>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</si>
  <si>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</si>
  <si>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</si>
  <si>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</si>
  <si>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</si>
  <si>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</si>
  <si>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</si>
  <si>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</si>
  <si>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</si>
  <si>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</si>
  <si>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</si>
  <si>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</si>
  <si>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</si>
  <si>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</si>
  <si>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</si>
  <si>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</si>
  <si>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</si>
  <si>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</si>
  <si>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</si>
  <si>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</si>
  <si>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</si>
  <si>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</si>
  <si>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</si>
  <si>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</si>
  <si>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</si>
  <si>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</si>
  <si>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</si>
  <si>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</si>
  <si>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</si>
  <si>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</si>
  <si>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</si>
  <si>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</si>
  <si>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</si>
  <si>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</si>
  <si>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</si>
  <si>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</si>
  <si>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</si>
  <si>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</si>
  <si>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</si>
  <si>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</si>
  <si>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</si>
  <si>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</si>
  <si>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</si>
  <si>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</si>
  <si>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</si>
  <si>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</si>
  <si>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</si>
  <si>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</si>
  <si>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</si>
  <si>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</si>
  <si>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</si>
  <si>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</si>
  <si>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</si>
  <si>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</si>
  <si>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</si>
  <si>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</si>
  <si>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</si>
  <si>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</si>
  <si>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</si>
  <si>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</si>
  <si>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</si>
  <si>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</si>
  <si>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</si>
  <si>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</si>
  <si>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</si>
  <si>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</si>
  <si>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</si>
  <si>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</si>
  <si>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</si>
  <si>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</si>
  <si>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</si>
  <si>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</si>
  <si>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</si>
  <si>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</si>
  <si>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</si>
  <si>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</si>
  <si>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</si>
  <si>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</si>
  <si>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</si>
  <si>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</si>
  <si>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</si>
  <si>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</si>
  <si>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</si>
  <si>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</si>
  <si>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</si>
  <si>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</si>
  <si>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</si>
  <si>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</si>
  <si>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</si>
  <si>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</si>
  <si>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</si>
  <si>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</si>
  <si>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</si>
  <si>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</si>
  <si>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</si>
  <si>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</si>
  <si>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</si>
  <si>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</si>
  <si>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</si>
  <si>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</si>
  <si>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</si>
  <si>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</si>
  <si>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</si>
  <si>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</si>
  <si>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</si>
  <si>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</si>
  <si>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</si>
  <si>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</si>
  <si>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</si>
  <si>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</si>
  <si>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</si>
  <si>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</si>
  <si>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</si>
  <si>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</si>
  <si>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</si>
  <si>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</si>
  <si>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</si>
  <si>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</si>
  <si>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</si>
  <si>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</si>
  <si>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</si>
  <si>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</si>
  <si>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</si>
  <si>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</si>
  <si>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</si>
  <si>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</si>
  <si>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</si>
  <si>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</si>
  <si>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</si>
  <si>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</si>
  <si>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</si>
  <si>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</si>
  <si>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</si>
  <si>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</si>
  <si>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</si>
  <si>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</si>
  <si>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</si>
  <si>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</si>
  <si>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</si>
  <si>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</si>
  <si>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</si>
  <si>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</si>
  <si>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</si>
  <si>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</si>
  <si>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</si>
  <si>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</si>
  <si>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</si>
  <si>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</si>
  <si>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</si>
  <si>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</si>
  <si>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</si>
  <si>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</si>
  <si>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</si>
  <si>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</si>
  <si>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</si>
  <si>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</si>
  <si>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</si>
  <si>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</si>
  <si>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</si>
  <si>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</si>
  <si>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</si>
  <si>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</si>
  <si>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</si>
  <si>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</si>
  <si>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</si>
  <si>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</si>
  <si>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</si>
  <si>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</si>
  <si>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</si>
  <si>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</si>
  <si>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</si>
  <si>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</si>
  <si>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</si>
  <si>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</si>
  <si>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</si>
  <si>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</si>
  <si>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</si>
  <si>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</si>
  <si>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</si>
  <si>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</si>
  <si>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</si>
  <si>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</si>
  <si>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</si>
  <si>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</si>
  <si>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</si>
  <si>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</si>
  <si>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</si>
  <si>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</si>
  <si>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</si>
  <si>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</si>
  <si>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</si>
  <si>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</si>
  <si>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</si>
  <si>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</si>
  <si>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</si>
  <si>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</si>
  <si>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</si>
  <si>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</si>
  <si>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</si>
  <si>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</si>
  <si>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</si>
  <si>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</si>
  <si>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</si>
  <si>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</si>
  <si>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</si>
  <si>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</si>
  <si>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</si>
  <si>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</si>
  <si>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</si>
  <si>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</si>
  <si>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</si>
  <si>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</si>
  <si>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</si>
  <si>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</si>
  <si>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</si>
  <si>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</si>
  <si>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</si>
  <si>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</si>
  <si>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</si>
  <si>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</si>
  <si>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</si>
  <si>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</si>
  <si>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</si>
  <si>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</si>
  <si>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</si>
  <si>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</si>
  <si>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</si>
  <si>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</si>
  <si>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</si>
  <si>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</si>
  <si>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</si>
  <si>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</si>
  <si>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</si>
  <si>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</si>
  <si>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</si>
  <si>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</si>
  <si>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</si>
  <si>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</si>
  <si>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</si>
  <si>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</si>
  <si>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</si>
  <si>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</si>
  <si>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</si>
  <si>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</si>
  <si>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</si>
  <si>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</si>
  <si>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</si>
  <si>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</si>
  <si>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</si>
  <si>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</si>
  <si>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</si>
  <si>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</si>
  <si>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</si>
  <si>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</si>
  <si>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</si>
  <si>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</si>
  <si>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</si>
  <si>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</si>
  <si>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</si>
  <si>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</si>
  <si>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</si>
  <si>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</si>
  <si>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</si>
  <si>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</si>
  <si>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</si>
  <si>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</si>
  <si>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</si>
  <si>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</si>
  <si>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</si>
  <si>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</si>
  <si>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</si>
  <si>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</si>
  <si>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</si>
  <si>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</si>
  <si>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</si>
  <si>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</si>
  <si>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</si>
  <si>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</si>
  <si>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</si>
  <si>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</si>
  <si>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</si>
  <si>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</si>
  <si>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</si>
  <si>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</si>
  <si>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</si>
  <si>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</si>
  <si>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</si>
  <si>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</si>
  <si>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</si>
  <si>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</si>
  <si>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</si>
  <si>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</si>
  <si>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</si>
  <si>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</si>
  <si>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</si>
  <si>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</si>
  <si>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</si>
  <si>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</si>
  <si>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</si>
  <si>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</si>
  <si>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</si>
  <si>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</si>
  <si>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</si>
  <si>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</si>
  <si>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</si>
  <si>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</si>
  <si>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</si>
  <si>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</si>
  <si>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</si>
  <si>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</si>
  <si>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</si>
  <si>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</si>
  <si>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</si>
  <si>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</si>
  <si>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</si>
  <si>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</si>
  <si>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</si>
  <si>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</si>
  <si>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</si>
  <si>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</si>
  <si>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</si>
  <si>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</si>
  <si>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</si>
  <si>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</si>
  <si>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</si>
  <si>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</si>
  <si>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</si>
  <si>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</si>
  <si>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</si>
  <si>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</si>
  <si>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</si>
  <si>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</si>
  <si>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</si>
  <si>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</si>
  <si>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</si>
  <si>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</si>
  <si>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</si>
  <si>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</si>
  <si>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</si>
  <si>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</si>
  <si>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</si>
  <si>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</si>
  <si>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</si>
  <si>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</si>
  <si>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</si>
  <si>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</si>
  <si>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</si>
  <si>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</si>
  <si>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</si>
  <si>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</si>
  <si>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</si>
  <si>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</si>
  <si>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</si>
  <si>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</si>
  <si>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</si>
  <si>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</si>
  <si>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</si>
  <si>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</si>
  <si>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</si>
  <si>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</si>
  <si>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</si>
  <si>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</si>
  <si>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</si>
  <si>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</si>
  <si>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</si>
  <si>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</si>
  <si>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</si>
  <si>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</si>
  <si>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</si>
  <si>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</si>
  <si>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</si>
  <si>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</si>
  <si>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</si>
  <si>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</si>
  <si>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</si>
  <si>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</si>
  <si>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</si>
  <si>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</si>
  <si>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</si>
  <si>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</si>
  <si>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</si>
  <si>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</si>
  <si>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</si>
  <si>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</si>
  <si>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</si>
  <si>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</si>
  <si>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</si>
  <si>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</si>
  <si>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</si>
  <si>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</si>
  <si>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</si>
  <si>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</si>
  <si>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</si>
  <si>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</si>
  <si>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</si>
  <si>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</si>
  <si>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</si>
  <si>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</si>
  <si>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</si>
  <si>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</si>
  <si>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</si>
  <si>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</si>
  <si>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</si>
  <si>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</si>
  <si>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</si>
  <si>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</si>
  <si>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</si>
  <si>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</si>
  <si>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</si>
  <si>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</si>
  <si>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</si>
  <si>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</si>
  <si>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</si>
  <si>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</si>
  <si>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</si>
  <si>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</si>
  <si>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</si>
  <si>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</si>
  <si>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</si>
  <si>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</si>
  <si>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</si>
  <si>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</si>
  <si>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</si>
  <si>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</si>
  <si>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</si>
  <si>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</si>
  <si>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</si>
  <si>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</si>
  <si>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</si>
  <si>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</si>
  <si>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</si>
  <si>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</si>
  <si>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</si>
  <si>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</si>
  <si>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</si>
  <si>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</si>
  <si>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</si>
  <si>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</si>
  <si>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</si>
  <si>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</si>
  <si>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</si>
  <si>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</si>
  <si>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</si>
  <si>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</si>
  <si>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</si>
  <si>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</si>
  <si>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</si>
  <si>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</si>
  <si>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</si>
  <si>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</si>
  <si>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</si>
  <si>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</si>
  <si>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</si>
  <si>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</si>
  <si>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</si>
  <si>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</si>
  <si>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</si>
  <si>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</si>
  <si>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</si>
  <si>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</si>
  <si>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</si>
  <si>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</si>
  <si>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</si>
  <si>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</si>
  <si>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</si>
  <si>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</si>
  <si>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</si>
  <si>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</si>
  <si>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</si>
  <si>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</si>
  <si>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</si>
  <si>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</si>
  <si>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</si>
  <si>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</si>
  <si>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</si>
  <si>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</si>
  <si>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</si>
  <si>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</si>
  <si>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</si>
  <si>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</si>
  <si>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</si>
  <si>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</si>
  <si>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</si>
  <si>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</si>
  <si>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</si>
  <si>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</si>
  <si>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</si>
  <si>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</si>
  <si>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</si>
  <si>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</si>
  <si>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</si>
  <si>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</si>
  <si>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</si>
  <si>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</si>
  <si>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</si>
  <si>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</si>
  <si>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</si>
  <si>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</si>
  <si>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</si>
  <si>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</si>
  <si>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</si>
  <si>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</si>
  <si>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</si>
  <si>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</si>
  <si>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</si>
  <si>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</si>
  <si>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</si>
  <si>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</si>
  <si>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</si>
  <si>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</si>
  <si>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</si>
  <si>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</si>
  <si>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</si>
  <si>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</si>
  <si>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</si>
  <si>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</si>
  <si>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</si>
  <si>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</si>
  <si>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</si>
  <si>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</si>
  <si>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</si>
  <si>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</si>
  <si>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</si>
  <si>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</si>
  <si>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</si>
  <si>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</si>
  <si>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</si>
  <si>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</si>
  <si>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</si>
  <si>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</si>
  <si>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</si>
  <si>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</si>
  <si>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</si>
  <si>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</si>
  <si>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</si>
  <si>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</si>
  <si>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</si>
  <si>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</si>
  <si>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</si>
  <si>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</si>
  <si>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</si>
  <si>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</si>
  <si>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</si>
  <si>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</si>
  <si>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</si>
  <si>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</si>
  <si>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</si>
  <si>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</si>
  <si>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</si>
  <si>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</si>
  <si>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</si>
  <si>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</si>
  <si>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</si>
  <si>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</si>
  <si>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</si>
  <si>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</si>
  <si>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</si>
  <si>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</si>
  <si>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</si>
  <si>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</si>
  <si>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</si>
  <si>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</si>
  <si>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</si>
  <si>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</si>
  <si>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</si>
  <si>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</si>
  <si>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</si>
  <si>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</si>
  <si>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</si>
  <si>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</si>
  <si>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</si>
  <si>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</si>
  <si>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</si>
  <si>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</si>
  <si>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</si>
  <si>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</si>
  <si>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</si>
  <si>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</si>
  <si>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</si>
  <si>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</si>
  <si>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</si>
  <si>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</si>
  <si>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</si>
  <si>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</si>
  <si>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</si>
  <si>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</si>
  <si>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</si>
  <si>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</si>
  <si>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</si>
  <si>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</si>
  <si>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</si>
  <si>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</si>
  <si>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</si>
  <si>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</si>
  <si>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</si>
  <si>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</si>
  <si>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</si>
  <si>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</si>
  <si>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</si>
  <si>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</si>
  <si>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</si>
  <si>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</si>
  <si>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</si>
  <si>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</si>
  <si>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</si>
  <si>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</si>
  <si>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</si>
  <si>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</si>
  <si>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</si>
  <si>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</si>
  <si>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</si>
  <si>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</si>
  <si>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</si>
  <si>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</si>
  <si>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</si>
  <si>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</si>
  <si>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</si>
  <si>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</si>
  <si>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</si>
  <si>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</si>
  <si>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</si>
  <si>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</si>
  <si>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</si>
  <si>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</si>
  <si>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</si>
  <si>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</si>
  <si>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</si>
  <si>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</si>
  <si>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</si>
  <si>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</si>
  <si>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</si>
  <si>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</si>
  <si>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</si>
  <si>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</si>
  <si>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</si>
  <si>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</si>
  <si>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</si>
  <si>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</si>
  <si>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</si>
  <si>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</si>
  <si>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</si>
  <si>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</si>
  <si>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</si>
  <si>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</si>
  <si>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</si>
  <si>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</si>
  <si>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</si>
  <si>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</si>
  <si>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</si>
  <si>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</si>
  <si>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</si>
  <si>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</si>
  <si>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</si>
  <si>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</si>
  <si>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</si>
  <si>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</si>
  <si>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</si>
  <si>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</si>
  <si>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</si>
  <si>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</si>
  <si>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</si>
  <si>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</si>
  <si>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</si>
  <si>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</si>
  <si>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</si>
  <si>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</si>
  <si>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</si>
  <si>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</si>
  <si>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</si>
  <si>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</si>
  <si>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</si>
  <si>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</si>
  <si>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</si>
  <si>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</si>
  <si>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</si>
  <si>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</si>
  <si>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</si>
  <si>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</si>
  <si>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</si>
  <si>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</si>
  <si>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</si>
  <si>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</si>
  <si>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</si>
  <si>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</si>
  <si>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</si>
  <si>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</si>
  <si>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</si>
  <si>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</si>
  <si>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</si>
  <si>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</si>
  <si>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</si>
  <si>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</si>
  <si>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</si>
  <si>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</si>
  <si>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</si>
  <si>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</si>
  <si>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</si>
  <si>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</si>
  <si>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</si>
  <si>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</si>
  <si>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</si>
  <si>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</si>
  <si>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</si>
  <si>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</si>
  <si>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</si>
  <si>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</si>
  <si>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</si>
  <si>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</si>
  <si>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</si>
  <si>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</si>
  <si>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</si>
  <si>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</si>
  <si>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</si>
  <si>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</si>
  <si>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</si>
  <si>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</si>
  <si>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</si>
  <si>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</si>
  <si>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</si>
  <si>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</si>
  <si>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</si>
  <si>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</si>
  <si>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</si>
  <si>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</si>
  <si>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</si>
  <si>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</si>
  <si>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</si>
  <si>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</si>
  <si>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</si>
  <si>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</si>
  <si>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</si>
  <si>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</si>
  <si>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</si>
  <si>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</si>
  <si>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</si>
  <si>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</si>
  <si>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</si>
  <si>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</si>
  <si>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</si>
  <si>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</si>
  <si>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</si>
  <si>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</si>
  <si>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</si>
  <si>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</si>
  <si>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</si>
  <si>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</si>
  <si>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</si>
  <si>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</si>
  <si>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</si>
  <si>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</si>
  <si>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</si>
  <si>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</si>
  <si>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</si>
  <si>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</si>
  <si>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</si>
  <si>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</si>
  <si>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</si>
  <si>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</si>
  <si>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</si>
  <si>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</si>
  <si>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</si>
  <si>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</si>
  <si>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</si>
  <si>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</si>
  <si>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</si>
  <si>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</si>
  <si>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</si>
  <si>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</si>
  <si>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</si>
  <si>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</si>
  <si>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</si>
  <si>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</si>
  <si>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</si>
  <si>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</si>
  <si>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</si>
  <si>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</si>
  <si>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</si>
  <si>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</si>
  <si>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</si>
  <si>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</si>
  <si>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</si>
  <si>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</si>
  <si>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</si>
  <si>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</si>
  <si>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</si>
  <si>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</si>
  <si>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</si>
  <si>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</si>
  <si>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</si>
  <si>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</si>
  <si>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</si>
  <si>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</si>
  <si>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</si>
  <si>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</si>
  <si>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</si>
  <si>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</si>
  <si>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</si>
  <si>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</si>
  <si>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</si>
  <si>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</si>
  <si>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</si>
  <si>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</si>
  <si>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</si>
  <si>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</si>
  <si>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</si>
  <si>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</si>
  <si>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</si>
  <si>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</si>
  <si>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</si>
  <si>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</si>
  <si>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</si>
  <si>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</si>
  <si>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</si>
  <si>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</si>
  <si>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</si>
  <si>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</si>
  <si>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</si>
  <si>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</si>
  <si>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</si>
  <si>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</si>
  <si>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</si>
  <si>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</si>
  <si>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</si>
  <si>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</si>
  <si>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</si>
  <si>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</si>
  <si>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</si>
  <si>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</si>
  <si>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</si>
  <si>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</si>
  <si>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</si>
  <si>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</si>
  <si>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</si>
  <si>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</si>
  <si>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</si>
  <si>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</si>
  <si>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</si>
  <si>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</si>
  <si>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</si>
  <si>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</si>
  <si>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</si>
  <si>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</si>
  <si>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</si>
  <si>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</si>
  <si>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</si>
  <si>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</si>
  <si>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</si>
  <si>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</si>
  <si>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</si>
  <si>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</si>
  <si>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</si>
  <si>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</si>
  <si>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</si>
  <si>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</si>
  <si>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</si>
  <si>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</si>
  <si>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</si>
  <si>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</si>
  <si>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</si>
  <si>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</si>
  <si>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</si>
  <si>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</si>
  <si>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</si>
  <si>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</si>
  <si>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</si>
  <si>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</si>
  <si>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</si>
  <si>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</si>
  <si>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</si>
  <si>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</si>
  <si>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</si>
  <si>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</si>
  <si>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</si>
  <si>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</si>
  <si>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</si>
  <si>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</si>
  <si>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</si>
  <si>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</si>
  <si>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</si>
  <si>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</si>
  <si>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</si>
  <si>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</si>
  <si>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</si>
  <si>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</si>
  <si>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</si>
  <si>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</si>
  <si>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</si>
  <si>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</si>
  <si>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</si>
  <si>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</si>
  <si>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</si>
  <si>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</si>
  <si>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</si>
  <si>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</si>
  <si>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</si>
  <si>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</si>
  <si>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</si>
  <si>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</si>
  <si>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</si>
  <si>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</si>
  <si>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</si>
  <si>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</si>
  <si>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</si>
  <si>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</si>
  <si>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</si>
  <si>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</si>
  <si>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</si>
  <si>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</si>
  <si>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</si>
  <si>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</si>
  <si>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</si>
  <si>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</si>
  <si>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</si>
  <si>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</si>
  <si>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</si>
  <si>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</si>
  <si>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</si>
  <si>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</si>
  <si>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</si>
  <si>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</si>
  <si>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</si>
  <si>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</si>
  <si>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</si>
  <si>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</si>
  <si>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</si>
  <si>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</si>
  <si>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</si>
  <si>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</si>
  <si>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</si>
  <si>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</si>
  <si>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</si>
  <si>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</si>
  <si>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</si>
  <si>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</si>
  <si>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</si>
  <si>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</si>
  <si>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</si>
  <si>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</si>
  <si>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</si>
  <si>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</si>
  <si>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</si>
  <si>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</si>
  <si>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</si>
  <si>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</si>
  <si>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</si>
  <si>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</si>
  <si>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</si>
  <si>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</si>
  <si>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</si>
  <si>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</si>
  <si>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</si>
  <si>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</si>
  <si>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</si>
  <si>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</si>
  <si>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</si>
  <si>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</si>
  <si>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</si>
  <si>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</si>
  <si>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</si>
  <si>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</si>
  <si>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</si>
  <si>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</si>
  <si>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</si>
  <si>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</si>
  <si>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</si>
  <si>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</si>
  <si>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</si>
  <si>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</si>
  <si>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</si>
  <si>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</si>
  <si>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</si>
  <si>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</si>
  <si>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</si>
  <si>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</si>
  <si>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</si>
  <si>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</si>
  <si>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</si>
  <si>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</si>
  <si>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</si>
  <si>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</si>
  <si>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</si>
  <si>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</si>
  <si>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</si>
  <si>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</si>
  <si>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</si>
  <si>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</si>
  <si>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</si>
  <si>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</si>
  <si>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</si>
  <si>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</si>
  <si>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</si>
  <si>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</si>
  <si>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</si>
  <si>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</si>
  <si>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</si>
  <si>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</si>
  <si>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</si>
  <si>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</si>
  <si>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</si>
  <si>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</si>
  <si>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</si>
  <si>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</si>
  <si>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</si>
  <si>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</si>
  <si>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</si>
  <si>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</si>
  <si>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</si>
  <si>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</si>
  <si>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</si>
  <si>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</si>
  <si>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</si>
  <si>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</si>
  <si>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</si>
  <si>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</si>
  <si>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</si>
  <si>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</si>
  <si>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</si>
  <si>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</si>
  <si>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</si>
  <si>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</si>
  <si>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</si>
  <si>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</si>
  <si>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</si>
  <si>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</si>
  <si>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</si>
  <si>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</si>
  <si>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</si>
  <si>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</si>
  <si>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</si>
  <si>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</si>
  <si>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</si>
  <si>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</si>
  <si>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</si>
  <si>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</si>
  <si>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</si>
  <si>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</si>
  <si>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</si>
  <si>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</si>
  <si>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</si>
  <si>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</si>
  <si>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</si>
  <si>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</si>
  <si>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</si>
  <si>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</si>
  <si>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</si>
  <si>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</si>
  <si>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</si>
  <si>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</si>
  <si>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</si>
  <si>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</si>
  <si>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</si>
  <si>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</si>
  <si>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</si>
  <si>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</si>
  <si>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</si>
  <si>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</si>
  <si>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</si>
  <si>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</si>
  <si>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</si>
  <si>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</si>
  <si>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</si>
  <si>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</si>
  <si>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</si>
  <si>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</si>
  <si>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</si>
  <si>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</si>
  <si>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</si>
  <si>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</si>
  <si>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</si>
  <si>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</si>
  <si>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</si>
  <si>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</si>
  <si>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</si>
  <si>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</si>
  <si>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</si>
  <si>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</si>
  <si>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</si>
  <si>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</si>
  <si>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</si>
  <si>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</si>
  <si>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</si>
  <si>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</si>
  <si>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</si>
  <si>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</si>
  <si>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</si>
  <si>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</si>
  <si>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</si>
  <si>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</si>
  <si>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</si>
  <si>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</si>
  <si>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</si>
  <si>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</si>
  <si>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</si>
  <si>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</si>
  <si>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</si>
  <si>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</si>
  <si>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</si>
  <si>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</si>
  <si>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</si>
  <si>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</si>
  <si>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</si>
  <si>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</si>
  <si>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</si>
  <si>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</si>
  <si>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</si>
  <si>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</si>
  <si>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</si>
  <si>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</si>
  <si>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</si>
  <si>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</si>
  <si>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</si>
  <si>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</si>
  <si>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</si>
  <si>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</si>
  <si>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</si>
  <si>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</si>
  <si>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</si>
  <si>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</si>
  <si>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</si>
  <si>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</si>
  <si>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</si>
  <si>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</si>
  <si>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</si>
  <si>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</si>
  <si>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</si>
  <si>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</si>
  <si>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</si>
  <si>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</si>
  <si>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</si>
  <si>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</si>
  <si>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</si>
  <si>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</si>
  <si>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</si>
  <si>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</si>
  <si>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</si>
  <si>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</si>
  <si>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</si>
  <si>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</si>
  <si>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</si>
  <si>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</si>
  <si>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</si>
  <si>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</si>
  <si>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</si>
  <si>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</si>
  <si>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</si>
  <si>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</si>
  <si>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</si>
  <si>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</si>
  <si>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</si>
  <si>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</si>
  <si>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</si>
  <si>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</si>
  <si>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</si>
  <si>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</si>
  <si>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</si>
  <si>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</si>
  <si>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</si>
  <si>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</si>
  <si>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</si>
  <si>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</si>
  <si>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</si>
  <si>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</si>
  <si>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</si>
  <si>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</si>
  <si>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</si>
  <si>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</si>
  <si>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</si>
  <si>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</si>
  <si>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</si>
  <si>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</si>
  <si>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</si>
  <si>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</si>
  <si>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</si>
  <si>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</si>
  <si>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</si>
  <si>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</si>
  <si>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</si>
  <si>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</si>
  <si>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</si>
  <si>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</si>
  <si>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</si>
  <si>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</si>
  <si>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</si>
  <si>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</si>
  <si>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</si>
  <si>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</si>
  <si>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</si>
  <si>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</si>
  <si>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</si>
  <si>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</si>
  <si>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</si>
  <si>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</si>
  <si>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</si>
  <si>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</si>
  <si>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</si>
  <si>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</si>
  <si>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</si>
  <si>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</si>
  <si>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</si>
  <si>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</si>
  <si>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</si>
  <si>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</si>
  <si>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</si>
  <si>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</si>
  <si>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</si>
  <si>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</si>
  <si>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</si>
  <si>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</si>
  <si>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</si>
  <si>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</si>
  <si>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</si>
  <si>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</si>
  <si>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</si>
  <si>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</si>
  <si>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</si>
  <si>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</si>
  <si>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</si>
  <si>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</si>
  <si>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</si>
  <si>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</si>
  <si>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</si>
  <si>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</si>
  <si>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</si>
  <si>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</si>
  <si>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</si>
  <si>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</si>
  <si>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</si>
  <si>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</si>
  <si>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</si>
  <si>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</si>
  <si>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</si>
  <si>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</si>
  <si>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</si>
  <si>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</si>
  <si>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</si>
  <si>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</si>
  <si>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</si>
  <si>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</si>
  <si>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</si>
  <si>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</si>
  <si>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</si>
  <si>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</si>
  <si>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</si>
  <si>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</si>
  <si>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</si>
  <si>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</si>
  <si>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</si>
  <si>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</si>
  <si>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</si>
  <si>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</si>
  <si>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</si>
  <si>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</si>
  <si>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</si>
  <si>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</si>
  <si>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</si>
  <si>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</si>
  <si>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</si>
  <si>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</si>
  <si>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</si>
  <si>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</si>
  <si>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</si>
  <si>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</si>
  <si>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</si>
  <si>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</si>
  <si>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</si>
  <si>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</si>
  <si>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</si>
  <si>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</si>
  <si>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</si>
  <si>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</si>
  <si>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</si>
  <si>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</si>
  <si>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</si>
  <si>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</si>
  <si>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</si>
  <si>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</si>
  <si>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</si>
  <si>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</si>
  <si>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</si>
  <si>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</si>
  <si>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</si>
  <si>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</si>
  <si>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</si>
  <si>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</si>
  <si>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</si>
  <si>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</si>
  <si>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</si>
  <si>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</si>
  <si>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</si>
  <si>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</si>
  <si>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</si>
  <si>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</si>
  <si>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</si>
  <si>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</si>
  <si>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</si>
  <si>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</si>
  <si>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</si>
  <si>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</si>
  <si>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</si>
  <si>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</si>
  <si>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</si>
  <si>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</si>
  <si>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</si>
  <si>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</si>
  <si>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</si>
  <si>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</si>
  <si>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</si>
  <si>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</si>
  <si>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</si>
  <si>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</si>
  <si>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</si>
  <si>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</si>
  <si>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</si>
  <si>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</si>
  <si>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</si>
  <si>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</si>
  <si>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</si>
  <si>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</si>
  <si>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</si>
  <si>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</si>
  <si>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</si>
  <si>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</si>
  <si>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</si>
  <si>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</si>
  <si>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</si>
  <si>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</si>
  <si>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</si>
  <si>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</si>
  <si>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</si>
  <si>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</si>
  <si>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</si>
  <si>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</si>
  <si>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</si>
  <si>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</si>
  <si>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</si>
  <si>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</si>
  <si>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</si>
  <si>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</si>
  <si>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</si>
  <si>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</si>
  <si>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</si>
  <si>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</si>
  <si>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</si>
  <si>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</si>
  <si>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</si>
  <si>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</si>
  <si>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</si>
  <si>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</si>
  <si>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</si>
  <si>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</si>
  <si>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</si>
  <si>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</si>
  <si>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</si>
  <si>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</si>
  <si>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</si>
  <si>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</si>
  <si>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</si>
  <si>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</si>
  <si>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</si>
  <si>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</si>
  <si>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</si>
  <si>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</si>
  <si>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</si>
  <si>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</si>
  <si>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</si>
  <si>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</si>
  <si>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</si>
  <si>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</si>
  <si>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</si>
  <si>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</si>
  <si>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</si>
  <si>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</si>
  <si>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</si>
  <si>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</si>
  <si>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</si>
  <si>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</si>
  <si>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</si>
  <si>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</si>
  <si>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</si>
  <si>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</si>
  <si>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</si>
  <si>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</si>
  <si>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</si>
  <si>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</si>
  <si>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</si>
  <si>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</si>
  <si>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</si>
  <si>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</si>
  <si>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</si>
  <si>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</si>
  <si>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</si>
  <si>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</si>
  <si>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</si>
  <si>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</si>
  <si>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</si>
  <si>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</si>
  <si>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</si>
  <si>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</si>
  <si>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</si>
  <si>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</si>
  <si>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</si>
  <si>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</si>
  <si>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</si>
  <si>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</si>
  <si>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</si>
  <si>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</si>
  <si>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</si>
  <si>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</si>
  <si>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</si>
  <si>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</si>
  <si>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</si>
  <si>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</si>
  <si>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</si>
  <si>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</si>
  <si>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</si>
  <si>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</si>
  <si>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</si>
  <si>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</si>
  <si>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</si>
  <si>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</si>
  <si>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</si>
  <si>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</si>
  <si>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</si>
  <si>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</si>
  <si>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</si>
  <si>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</si>
  <si>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</si>
  <si>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</si>
  <si>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</si>
  <si>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</si>
  <si>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</si>
  <si>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</si>
  <si>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</si>
  <si>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</si>
  <si>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</si>
  <si>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</si>
  <si>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</si>
  <si>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</si>
  <si>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</si>
  <si>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</si>
  <si>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</si>
  <si>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</si>
  <si>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</si>
  <si>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</si>
  <si>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</si>
  <si>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</si>
  <si>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</si>
  <si>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</si>
  <si>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</si>
  <si>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</si>
  <si>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</si>
  <si>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</si>
  <si>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</si>
  <si>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</si>
  <si>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</si>
  <si>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</si>
  <si>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</si>
  <si>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</si>
  <si>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</si>
  <si>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</si>
  <si>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</si>
  <si>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</si>
  <si>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</si>
  <si>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</si>
  <si>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</si>
  <si>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</si>
  <si>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</si>
  <si>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</si>
  <si>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</si>
  <si>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</si>
  <si>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</si>
  <si>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</si>
  <si>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</si>
  <si>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</si>
  <si>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</si>
  <si>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</si>
  <si>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</si>
  <si>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</si>
  <si>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</si>
  <si>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</si>
  <si>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</si>
  <si>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</si>
  <si>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</si>
  <si>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</si>
  <si>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</si>
  <si>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</si>
  <si>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</si>
  <si>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</si>
  <si>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</si>
  <si>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</si>
  <si>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</si>
  <si>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</si>
  <si>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</si>
  <si>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</si>
  <si>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</si>
  <si>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</si>
  <si>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</si>
  <si>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</si>
  <si>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</si>
  <si>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</si>
  <si>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</si>
  <si>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</si>
  <si>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</si>
  <si>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</si>
  <si>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</si>
  <si>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</si>
  <si>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</si>
  <si>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</si>
  <si>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</si>
  <si>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</si>
  <si>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</si>
  <si>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</si>
  <si>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</si>
  <si>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</si>
  <si>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</si>
  <si>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</si>
  <si>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</si>
  <si>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</si>
  <si>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</si>
  <si>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</si>
  <si>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</si>
  <si>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</si>
  <si>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</si>
  <si>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</si>
  <si>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</si>
  <si>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</si>
  <si>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</si>
  <si>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</si>
  <si>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</si>
  <si>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</si>
  <si>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</si>
  <si>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</si>
  <si>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</si>
  <si>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</si>
  <si>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</si>
  <si>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</si>
  <si>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</si>
  <si>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</si>
  <si>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</si>
  <si>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</si>
  <si>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</si>
  <si>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</si>
  <si>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</si>
  <si>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</si>
  <si>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</si>
  <si>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</si>
  <si>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</si>
  <si>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</si>
  <si>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</si>
  <si>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</si>
  <si>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</si>
  <si>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</si>
  <si>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</si>
  <si>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</si>
  <si>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</si>
  <si>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</si>
  <si>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</si>
  <si>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</si>
  <si>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</si>
  <si>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</si>
  <si>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</si>
  <si>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</si>
  <si>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</si>
  <si>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</si>
  <si>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</si>
  <si>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</si>
  <si>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</si>
  <si>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</si>
  <si>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</si>
  <si>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</si>
  <si>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</si>
  <si>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</si>
  <si>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</si>
  <si>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</si>
  <si>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</si>
  <si>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</si>
  <si>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</si>
  <si>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</si>
  <si>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</si>
  <si>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</si>
  <si>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</si>
  <si>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</si>
  <si>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</si>
  <si>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</si>
  <si>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</si>
  <si>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</si>
  <si>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</si>
  <si>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</si>
  <si>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</si>
  <si>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</si>
  <si>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</si>
  <si>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</si>
  <si>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</si>
  <si>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</si>
  <si>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</si>
  <si>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</si>
  <si>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</si>
  <si>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</si>
  <si>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</si>
  <si>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</si>
  <si>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</si>
  <si>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</si>
  <si>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</si>
  <si>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</si>
  <si>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</si>
  <si>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</si>
  <si>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</si>
  <si>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</si>
  <si>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</si>
  <si>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</si>
  <si>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</si>
  <si>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</si>
  <si>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</si>
  <si>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</si>
  <si>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</si>
  <si>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</si>
  <si>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</si>
  <si>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</si>
  <si>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</si>
  <si>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</si>
  <si>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</si>
  <si>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</si>
  <si>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</si>
  <si>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</si>
  <si>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</si>
  <si>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</si>
  <si>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</si>
  <si>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</si>
  <si>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</si>
  <si>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</si>
  <si>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</si>
  <si>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</si>
  <si>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</si>
  <si>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</si>
  <si>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</si>
  <si>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</si>
  <si>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</si>
  <si>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</si>
  <si>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</si>
  <si>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</si>
  <si>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</si>
  <si>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</si>
  <si>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</si>
  <si>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</si>
  <si>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</si>
  <si>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</si>
  <si>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</si>
  <si>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</si>
  <si>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</si>
  <si>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</si>
  <si>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</si>
  <si>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</si>
  <si>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</si>
  <si>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</si>
  <si>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</si>
  <si>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</si>
  <si>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</si>
  <si>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</si>
  <si>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</si>
  <si>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</si>
  <si>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</si>
  <si>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</si>
  <si>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</si>
  <si>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</si>
  <si>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</si>
  <si>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</si>
  <si>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</si>
  <si>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</si>
  <si>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</si>
  <si>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</si>
  <si>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</si>
  <si>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</si>
  <si>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</si>
  <si>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</si>
  <si>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</si>
  <si>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</si>
  <si>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</si>
  <si>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</si>
  <si>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</si>
  <si>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</si>
  <si>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</si>
  <si>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</si>
  <si>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</si>
  <si>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</si>
  <si>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</si>
  <si>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</si>
  <si>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</si>
  <si>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</si>
  <si>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</si>
  <si>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</si>
  <si>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</si>
  <si>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</si>
  <si>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</si>
  <si>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</si>
  <si>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</si>
  <si>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</si>
  <si>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</si>
  <si>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</si>
  <si>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</si>
  <si>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</si>
  <si>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</si>
  <si>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</si>
  <si>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</si>
  <si>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</si>
  <si>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</si>
  <si>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</si>
  <si>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</si>
  <si>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</si>
  <si>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</si>
  <si>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</si>
  <si>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</si>
  <si>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</si>
  <si>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</si>
  <si>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</si>
  <si>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</si>
  <si>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</si>
  <si>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</si>
  <si>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</si>
  <si>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</si>
  <si>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</si>
  <si>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</si>
  <si>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</si>
  <si>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</si>
  <si>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</si>
  <si>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</si>
  <si>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</si>
  <si>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</si>
  <si>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</si>
  <si>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</si>
  <si>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</si>
  <si>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</si>
  <si>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</si>
  <si>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</si>
  <si>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</si>
  <si>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</si>
  <si>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</si>
  <si>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</si>
  <si>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</si>
  <si>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</si>
  <si>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</si>
  <si>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</si>
  <si>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</si>
  <si>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</si>
  <si>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</si>
  <si>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</si>
  <si>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</si>
  <si>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</si>
  <si>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</si>
  <si>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</si>
  <si>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</si>
  <si>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</si>
  <si>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</si>
  <si>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</si>
  <si>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</si>
  <si>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</si>
  <si>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</si>
  <si>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</si>
  <si>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</si>
  <si>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</si>
  <si>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</si>
  <si>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</si>
  <si>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</si>
  <si>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</si>
  <si>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</si>
  <si>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</si>
  <si>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</si>
  <si>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</si>
  <si>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</si>
  <si>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</si>
  <si>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</si>
  <si>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</si>
  <si>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</si>
  <si>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</si>
  <si>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</si>
  <si>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</si>
  <si>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</si>
  <si>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</si>
  <si>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</si>
  <si>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</si>
  <si>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</si>
  <si>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</si>
  <si>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</si>
  <si>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</si>
  <si>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</si>
  <si>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</si>
  <si>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</si>
  <si>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</si>
  <si>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</si>
  <si>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</si>
  <si>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</si>
  <si>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</si>
  <si>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</si>
  <si>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</si>
  <si>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</si>
  <si>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</si>
  <si>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</si>
  <si>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</si>
  <si>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</si>
  <si>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</si>
  <si>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</si>
  <si>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</si>
  <si>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</si>
  <si>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</si>
  <si>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</si>
  <si>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</si>
  <si>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</si>
  <si>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</si>
  <si>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</si>
  <si>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</si>
  <si>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</si>
  <si>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</si>
  <si>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</si>
  <si>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</si>
  <si>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</si>
  <si>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</si>
  <si>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</si>
  <si>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</si>
  <si>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</si>
  <si>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</si>
  <si>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</si>
  <si>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</si>
  <si>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</si>
  <si>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</si>
  <si>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</si>
  <si>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</si>
  <si>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</si>
  <si>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</si>
  <si>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</si>
  <si>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</si>
  <si>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</si>
  <si>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</si>
  <si>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</si>
  <si>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</si>
  <si>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</si>
  <si>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</si>
  <si>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</si>
  <si>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</si>
  <si>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</si>
  <si>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</si>
  <si>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</si>
  <si>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</si>
  <si>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</si>
  <si>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</si>
  <si>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</si>
  <si>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</si>
  <si>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</si>
  <si>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</si>
  <si>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</si>
  <si>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</si>
  <si>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</si>
  <si>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</si>
  <si>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</si>
  <si>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</si>
  <si>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</si>
  <si>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</si>
  <si>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</si>
  <si>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</si>
  <si>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</si>
  <si>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</si>
  <si>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</si>
  <si>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</si>
  <si>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</si>
  <si>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</si>
  <si>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</si>
  <si>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</si>
  <si>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</si>
  <si>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</si>
  <si>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</si>
  <si>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</si>
  <si>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</si>
  <si>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</si>
  <si>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</si>
  <si>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</si>
  <si>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</si>
  <si>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</si>
  <si>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</si>
  <si>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</si>
  <si>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</si>
  <si>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</si>
  <si>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</si>
  <si>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</si>
  <si>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</si>
  <si>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</si>
  <si>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</si>
  <si>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</si>
  <si>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</si>
  <si>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</si>
  <si>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</si>
  <si>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</si>
  <si>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</si>
  <si>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</si>
  <si>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</si>
  <si>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</si>
  <si>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</si>
  <si>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</si>
  <si>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</si>
  <si>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</si>
  <si>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</si>
  <si>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</si>
  <si>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</si>
  <si>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</si>
  <si>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</si>
  <si>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</si>
  <si>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</si>
  <si>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</si>
  <si>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</si>
  <si>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</si>
  <si>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</si>
  <si>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</si>
  <si>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</si>
  <si>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</si>
  <si>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</si>
  <si>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</si>
  <si>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</si>
  <si>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</si>
  <si>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</si>
  <si>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</si>
  <si>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</si>
  <si>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</si>
  <si>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</si>
  <si>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</si>
  <si>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</si>
  <si>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</si>
  <si>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</si>
  <si>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</si>
  <si>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</si>
  <si>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</si>
  <si>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</si>
  <si>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</si>
  <si>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</si>
  <si>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</si>
  <si>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</si>
  <si>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</si>
  <si>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</si>
  <si>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</si>
  <si>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</si>
  <si>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</si>
  <si>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</si>
  <si>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</si>
  <si>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</si>
  <si>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</si>
  <si>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</si>
  <si>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</si>
  <si>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</si>
  <si>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</si>
  <si>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</si>
  <si>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</si>
  <si>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</si>
  <si>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</si>
  <si>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</si>
  <si>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</si>
  <si>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</si>
  <si>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</si>
  <si>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</si>
  <si>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</si>
  <si>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</si>
  <si>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</si>
  <si>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</si>
  <si>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</si>
  <si>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</si>
  <si>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</si>
  <si>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</si>
  <si>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</si>
  <si>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</si>
  <si>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</si>
  <si>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</si>
  <si>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</si>
  <si>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</si>
  <si>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</si>
  <si>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</si>
  <si>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</si>
  <si>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</si>
  <si>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</si>
  <si>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</si>
  <si>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</si>
  <si>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</si>
  <si>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</si>
  <si>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</si>
  <si>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</si>
  <si>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</si>
  <si>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</si>
  <si>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</si>
  <si>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</si>
  <si>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</si>
  <si>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</si>
  <si>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</si>
  <si>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</si>
  <si>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</si>
  <si>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</si>
  <si>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</si>
  <si>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</si>
  <si>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</si>
  <si>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</si>
  <si>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</si>
  <si>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</si>
  <si>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</si>
  <si>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</si>
  <si>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</si>
  <si>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</si>
  <si>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</si>
  <si>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</si>
  <si>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</si>
  <si>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</si>
  <si>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</si>
  <si>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</si>
  <si>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</si>
  <si>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</si>
  <si>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</si>
  <si>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</si>
  <si>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</si>
  <si>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</si>
  <si>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</si>
  <si>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</si>
  <si>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</si>
  <si>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</si>
  <si>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</si>
  <si>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</si>
  <si>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</si>
  <si>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</si>
  <si>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</si>
  <si>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</si>
  <si>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</si>
  <si>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</si>
  <si>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</si>
  <si>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</si>
  <si>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</si>
  <si>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</si>
  <si>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</si>
  <si>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</si>
  <si>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</si>
  <si>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</si>
  <si>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</si>
  <si>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</si>
  <si>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</si>
  <si>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</si>
  <si>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</si>
  <si>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</si>
  <si>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</si>
  <si>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</si>
  <si>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</si>
  <si>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</si>
  <si>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</si>
  <si>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</si>
  <si>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</si>
  <si>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</si>
  <si>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</si>
  <si>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</si>
  <si>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</si>
  <si>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</si>
  <si>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</si>
  <si>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</si>
  <si>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</si>
  <si>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</si>
  <si>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</si>
  <si>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</si>
  <si>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</si>
  <si>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</si>
  <si>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</si>
  <si>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</si>
  <si>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</si>
  <si>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</si>
  <si>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</si>
  <si>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</si>
  <si>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</si>
  <si>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</si>
  <si>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</si>
  <si>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</si>
  <si>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</si>
  <si>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</si>
  <si>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</si>
  <si>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</si>
  <si>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</si>
  <si>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</si>
  <si>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</si>
  <si>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</si>
  <si>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</si>
  <si>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</si>
  <si>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</si>
  <si>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</si>
  <si>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</si>
  <si>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</si>
  <si>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</si>
  <si>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</si>
  <si>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</si>
  <si>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</si>
  <si>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</si>
  <si>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</si>
  <si>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</si>
  <si>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</si>
  <si>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</si>
  <si>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</si>
  <si>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</si>
  <si>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</si>
  <si>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</si>
  <si>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</si>
  <si>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</si>
  <si>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</si>
  <si>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</si>
  <si>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</si>
  <si>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</si>
  <si>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</si>
  <si>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</si>
  <si>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</si>
  <si>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</si>
  <si>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</si>
  <si>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</si>
  <si>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</si>
  <si>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</si>
  <si>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</si>
  <si>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</si>
  <si>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</si>
  <si>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</si>
  <si>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</si>
  <si>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</si>
  <si>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</si>
  <si>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</si>
  <si>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</si>
  <si>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</si>
  <si>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</si>
  <si>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</si>
  <si>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</si>
  <si>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</si>
  <si>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</si>
  <si>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</si>
  <si>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</si>
  <si>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</si>
  <si>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</si>
  <si>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</si>
  <si>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</si>
  <si>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</si>
  <si>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</si>
  <si>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</si>
  <si>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</si>
  <si>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</si>
  <si>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</si>
  <si>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</si>
  <si>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</si>
  <si>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</si>
  <si>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</si>
  <si>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</si>
  <si>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</si>
  <si>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</si>
  <si>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</si>
  <si>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</si>
  <si>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</si>
  <si>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</si>
  <si>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</si>
  <si>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</si>
  <si>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</si>
  <si>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</si>
  <si>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</si>
  <si>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</si>
  <si>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</si>
  <si>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</si>
  <si>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</si>
  <si>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</si>
  <si>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</si>
  <si>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</si>
  <si>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</si>
  <si>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</si>
  <si>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</si>
  <si>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</si>
  <si>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</si>
  <si>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</si>
  <si>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</si>
  <si>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</si>
  <si>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</si>
  <si>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</si>
  <si>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</si>
  <si>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</si>
  <si>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</si>
  <si>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</si>
  <si>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</si>
  <si>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</si>
  <si>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</si>
  <si>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</si>
  <si>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</si>
  <si>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</si>
  <si>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</si>
  <si>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</si>
  <si>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</si>
  <si>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</si>
  <si>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</si>
  <si>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</si>
  <si>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</si>
  <si>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</si>
  <si>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</si>
  <si>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</si>
  <si>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</si>
  <si>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</si>
  <si>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</si>
  <si>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</si>
  <si>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</si>
  <si>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</si>
  <si>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</si>
  <si>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</si>
  <si>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</si>
  <si>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</si>
  <si>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</si>
  <si>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</si>
  <si>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</si>
  <si>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</si>
  <si>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</si>
  <si>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</si>
  <si>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</si>
  <si>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</si>
  <si>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</si>
  <si>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</si>
  <si>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</si>
  <si>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</si>
  <si>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</si>
  <si>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</si>
  <si>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</si>
  <si>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</si>
  <si>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</si>
  <si>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</si>
  <si>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</si>
  <si>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</si>
  <si>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</si>
  <si>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</si>
  <si>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</si>
  <si>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</si>
  <si>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</si>
  <si>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</si>
  <si>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</si>
  <si>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</si>
  <si>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</si>
  <si>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</si>
  <si>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</si>
  <si>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</si>
  <si>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</si>
  <si>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</si>
  <si>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</si>
  <si>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</si>
  <si>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</si>
  <si>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</si>
  <si>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</si>
  <si>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</si>
  <si>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</si>
  <si>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</si>
  <si>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</si>
  <si>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</si>
  <si>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</si>
  <si>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</si>
  <si>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</si>
  <si>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</si>
  <si>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</si>
  <si>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</si>
  <si>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</si>
  <si>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</si>
  <si>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</si>
  <si>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</si>
  <si>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</si>
  <si>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</si>
  <si>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</si>
  <si>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</si>
  <si>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</si>
  <si>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</si>
  <si>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</si>
  <si>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</si>
  <si>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</si>
  <si>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</si>
  <si>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</si>
  <si>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</si>
  <si>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</si>
  <si>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</si>
  <si>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</si>
  <si>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</si>
  <si>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</si>
  <si>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</si>
  <si>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</si>
  <si>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</si>
  <si>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</si>
  <si>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</si>
  <si>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</si>
  <si>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</si>
  <si>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</si>
  <si>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</si>
  <si>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</si>
  <si>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</si>
  <si>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</si>
  <si>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</si>
  <si>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</si>
  <si>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</si>
  <si>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</si>
  <si>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</si>
  <si>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</si>
  <si>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</si>
  <si>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</si>
  <si>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</si>
  <si>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</si>
  <si>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</si>
  <si>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</si>
  <si>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</si>
  <si>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</si>
  <si>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</si>
  <si>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</si>
  <si>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</si>
  <si>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</si>
  <si>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</si>
  <si>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</si>
  <si>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</si>
  <si>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</si>
  <si>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</si>
  <si>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</si>
  <si>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</si>
  <si>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</si>
  <si>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</si>
  <si>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</si>
  <si>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</si>
  <si>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</si>
  <si>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</si>
  <si>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</si>
  <si>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</si>
  <si>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</si>
  <si>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</si>
  <si>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</si>
  <si>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</si>
  <si>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</si>
  <si>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</si>
  <si>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</si>
  <si>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</si>
  <si>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</si>
  <si>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</si>
  <si>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</si>
  <si>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</si>
  <si>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</si>
  <si>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</si>
  <si>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</si>
  <si>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</si>
  <si>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</si>
  <si>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</si>
  <si>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</si>
  <si>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</si>
  <si>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</si>
  <si>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</si>
  <si>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</si>
  <si>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</si>
  <si>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</si>
  <si>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</si>
  <si>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</si>
  <si>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</si>
  <si>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</si>
  <si>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</si>
  <si>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</si>
  <si>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</si>
  <si>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</si>
  <si>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</si>
  <si>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</si>
  <si>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</si>
  <si>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</si>
  <si>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</si>
  <si>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</si>
  <si>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</si>
  <si>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</si>
  <si>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</si>
  <si>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</si>
  <si>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</si>
  <si>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</si>
  <si>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</si>
  <si>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</si>
  <si>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</si>
  <si>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</si>
  <si>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</si>
  <si>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</si>
  <si>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</si>
  <si>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</si>
  <si>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</si>
  <si>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</si>
  <si>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</si>
  <si>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</si>
  <si>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</si>
  <si>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</si>
  <si>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</si>
  <si>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</si>
  <si>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</si>
  <si>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</si>
  <si>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</si>
  <si>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</si>
  <si>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</si>
  <si>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</si>
  <si>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</si>
  <si>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</si>
  <si>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</si>
  <si>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</si>
  <si>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</si>
  <si>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</si>
  <si>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</si>
  <si>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</si>
  <si>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</si>
  <si>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</si>
  <si>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</si>
  <si>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</si>
  <si>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</si>
  <si>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</si>
  <si>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</si>
  <si>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</si>
  <si>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</si>
  <si>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</si>
  <si>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</si>
  <si>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</si>
  <si>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</si>
  <si>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</si>
  <si>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</si>
  <si>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</si>
  <si>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</si>
  <si>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</si>
  <si>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</si>
  <si>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</si>
  <si>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</si>
  <si>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</si>
  <si>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</si>
  <si>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</si>
  <si>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</si>
  <si>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</si>
  <si>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</si>
  <si>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</si>
  <si>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</si>
  <si>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</si>
  <si>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</si>
  <si>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</si>
  <si>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</si>
  <si>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</si>
  <si>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</si>
  <si>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</si>
  <si>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</si>
  <si>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</si>
  <si>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</si>
  <si>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</si>
  <si>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</si>
  <si>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</si>
  <si>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</si>
  <si>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</si>
  <si>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</si>
  <si>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</si>
  <si>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</si>
  <si>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</si>
  <si>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</si>
  <si>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</si>
  <si>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</si>
  <si>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</si>
  <si>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</si>
  <si>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</si>
  <si>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</si>
  <si>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</si>
  <si>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</si>
  <si>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</si>
  <si>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</si>
  <si>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</si>
  <si>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</si>
  <si>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</si>
  <si>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</si>
  <si>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</si>
  <si>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</si>
  <si>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</si>
  <si>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</si>
  <si>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</si>
  <si>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</si>
  <si>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</si>
  <si>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</si>
  <si>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</si>
  <si>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</si>
  <si>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</si>
  <si>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</si>
  <si>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</si>
  <si>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</si>
  <si>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</si>
  <si>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</si>
  <si>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</si>
  <si>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</si>
  <si>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</si>
  <si>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</si>
  <si>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</si>
  <si>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</si>
  <si>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</si>
  <si>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</si>
  <si>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</si>
  <si>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</si>
  <si>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</si>
  <si>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</si>
  <si>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</si>
  <si>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</si>
  <si>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</si>
  <si>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</si>
  <si>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</si>
  <si>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</si>
  <si>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</si>
  <si>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</si>
  <si>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</si>
  <si>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</si>
  <si>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</si>
  <si>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</si>
  <si>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</si>
  <si>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</si>
  <si>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</si>
  <si>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</si>
  <si>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</si>
  <si>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</si>
  <si>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</si>
  <si>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</si>
  <si>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</si>
  <si>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</si>
  <si>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</si>
  <si>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</si>
  <si>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</si>
  <si>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</si>
  <si>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</si>
  <si>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</si>
  <si>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</si>
  <si>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</si>
  <si>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</si>
  <si>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</si>
  <si>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</si>
  <si>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</si>
  <si>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</si>
  <si>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</si>
  <si>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</si>
  <si>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</si>
  <si>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</si>
  <si>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</si>
  <si>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</si>
  <si>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</si>
  <si>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</si>
  <si>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</si>
  <si>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</si>
  <si>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</si>
  <si>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</si>
  <si>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</si>
  <si>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</si>
  <si>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</si>
  <si>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</si>
  <si>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</si>
  <si>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</si>
  <si>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</si>
  <si>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</si>
  <si>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</si>
  <si>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</si>
  <si>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</si>
  <si>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</si>
  <si>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</si>
  <si>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</si>
  <si>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</si>
  <si>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</si>
  <si>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</si>
  <si>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</si>
  <si>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</si>
  <si>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</si>
  <si>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</si>
  <si>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</si>
  <si>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</si>
  <si>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</si>
  <si>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</si>
  <si>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</si>
  <si>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</si>
  <si>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</si>
  <si>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</si>
  <si>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</si>
  <si>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</si>
  <si>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</si>
  <si>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</si>
  <si>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</si>
  <si>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</si>
  <si>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</si>
  <si>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</si>
  <si>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</si>
  <si>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</si>
  <si>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</si>
  <si>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</si>
  <si>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</si>
  <si>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</si>
  <si>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</si>
  <si>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</si>
  <si>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</si>
  <si>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</si>
  <si>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</si>
  <si>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</si>
  <si>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</si>
  <si>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</si>
  <si>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</si>
  <si>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</si>
  <si>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</si>
  <si>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</si>
  <si>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</si>
  <si>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</si>
  <si>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</si>
  <si>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</si>
  <si>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</si>
  <si>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</si>
  <si>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</si>
  <si>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</si>
  <si>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</si>
  <si>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</si>
  <si>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</si>
  <si>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</si>
  <si>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</si>
  <si>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</si>
  <si>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</si>
  <si>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</si>
  <si>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</si>
  <si>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</si>
  <si>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</si>
  <si>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</si>
  <si>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</si>
  <si>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</si>
  <si>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</si>
  <si>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</si>
  <si>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</si>
  <si>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</si>
  <si>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</si>
  <si>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</si>
  <si>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</si>
  <si>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</si>
  <si>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</si>
  <si>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</si>
  <si>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</si>
  <si>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</si>
  <si>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</si>
  <si>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</si>
  <si>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</si>
  <si>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</si>
  <si>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</si>
  <si>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</si>
  <si>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</si>
  <si>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</si>
  <si>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</si>
  <si>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</si>
  <si>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</si>
  <si>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</si>
  <si>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</si>
  <si>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</si>
  <si>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</si>
  <si>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</si>
  <si>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</si>
  <si>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</si>
  <si>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</si>
  <si>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</si>
  <si>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</si>
  <si>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</si>
  <si>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</si>
  <si>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</si>
  <si>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</si>
  <si>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</si>
  <si>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</si>
  <si>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</si>
  <si>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</si>
  <si>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</si>
  <si>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</si>
  <si>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</si>
  <si>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</si>
  <si>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</si>
  <si>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</si>
  <si>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</si>
  <si>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</si>
  <si>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</si>
  <si>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</si>
  <si>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</si>
  <si>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</si>
  <si>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</si>
  <si>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</si>
  <si>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</si>
  <si>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</si>
  <si>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</si>
  <si>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</si>
  <si>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</si>
  <si>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</si>
  <si>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</si>
  <si>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</si>
  <si>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</si>
  <si>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</si>
  <si>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</si>
  <si>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</si>
  <si>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</si>
  <si>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</si>
  <si>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</si>
  <si>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</si>
  <si>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</si>
  <si>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</si>
  <si>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</si>
  <si>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</si>
  <si>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</si>
  <si>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</si>
  <si>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</si>
  <si>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</si>
  <si>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</si>
  <si>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</si>
  <si>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</si>
  <si>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</si>
  <si>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</si>
  <si>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</si>
  <si>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</si>
  <si>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</si>
  <si>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</si>
  <si>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</si>
  <si>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</si>
  <si>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</si>
  <si>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</si>
  <si>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</si>
  <si>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</si>
  <si>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</si>
  <si>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</si>
  <si>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</si>
  <si>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</si>
  <si>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</si>
  <si>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</si>
  <si>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</si>
  <si>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</si>
  <si>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</si>
  <si>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</si>
  <si>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</si>
  <si>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</si>
  <si>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</si>
  <si>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</si>
  <si>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</si>
  <si>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</si>
  <si>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</si>
  <si>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</si>
  <si>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</si>
  <si>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</si>
  <si>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</si>
  <si>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</si>
  <si>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</si>
  <si>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</si>
  <si>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</si>
  <si>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</si>
  <si>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</si>
  <si>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</si>
  <si>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</si>
  <si>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</si>
  <si>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</si>
  <si>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</si>
  <si>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</si>
  <si>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</si>
  <si>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</si>
  <si>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</si>
  <si>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</si>
  <si>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</si>
  <si>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</si>
  <si>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</si>
  <si>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</si>
  <si>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</si>
  <si>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</si>
  <si>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</si>
  <si>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</si>
  <si>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</si>
  <si>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</si>
  <si>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</si>
  <si>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</si>
  <si>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</si>
  <si>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</si>
  <si>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</si>
  <si>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</si>
  <si>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</si>
  <si>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</si>
  <si>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</si>
  <si>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</si>
  <si>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</si>
  <si>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</si>
  <si>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</si>
  <si>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</si>
  <si>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</si>
  <si>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</si>
  <si>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</si>
  <si>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</si>
  <si>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</si>
  <si>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</si>
  <si>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</si>
  <si>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</si>
  <si>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</si>
  <si>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</si>
  <si>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</si>
  <si>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</si>
  <si>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</si>
  <si>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</si>
  <si>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</si>
  <si>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</si>
  <si>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</si>
  <si>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</si>
  <si>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</si>
  <si>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</si>
  <si>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</si>
  <si>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</si>
  <si>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</si>
  <si>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</si>
  <si>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</si>
  <si>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</si>
  <si>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</si>
  <si>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</si>
  <si>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</si>
  <si>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</si>
  <si>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</si>
  <si>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</si>
  <si>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</si>
  <si>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</si>
  <si>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</si>
  <si>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</si>
  <si>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</si>
  <si>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</si>
  <si>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</si>
  <si>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</si>
  <si>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</si>
  <si>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</si>
  <si>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</si>
  <si>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</si>
  <si>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</si>
  <si>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</si>
  <si>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</si>
  <si>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</si>
  <si>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</si>
  <si>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</si>
  <si>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</si>
  <si>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</si>
  <si>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</si>
  <si>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</si>
  <si>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</si>
  <si>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</si>
  <si>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</si>
  <si>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</si>
  <si>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</si>
  <si>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</si>
  <si>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</si>
  <si>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</si>
  <si>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</si>
  <si>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</si>
  <si>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</si>
  <si>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</si>
  <si>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</si>
  <si>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</si>
  <si>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</si>
  <si>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</si>
  <si>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</si>
  <si>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</si>
  <si>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</si>
  <si>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</si>
  <si>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</si>
  <si>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</si>
  <si>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</si>
  <si>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</si>
  <si>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</si>
  <si>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</si>
  <si>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</si>
  <si>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</si>
  <si>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</si>
  <si>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</si>
  <si>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</si>
  <si>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</si>
  <si>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</si>
  <si>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</si>
  <si>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</si>
  <si>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</si>
  <si>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</si>
  <si>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</si>
  <si>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</si>
  <si>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</si>
  <si>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</si>
  <si>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</si>
  <si>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</si>
  <si>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</si>
  <si>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</si>
  <si>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</si>
  <si>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</si>
  <si>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</si>
  <si>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</si>
  <si>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</si>
  <si>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</si>
  <si>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</si>
  <si>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</si>
  <si>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</si>
  <si>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</si>
  <si>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</si>
  <si>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</si>
  <si>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</si>
  <si>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</si>
  <si>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</si>
  <si>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</si>
  <si>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</si>
  <si>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</si>
  <si>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</si>
  <si>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</si>
  <si>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</si>
  <si>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</si>
  <si>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</si>
  <si>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</si>
  <si>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</si>
  <si>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</si>
  <si>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</si>
  <si>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</si>
  <si>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</si>
  <si>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</si>
  <si>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</si>
  <si>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</si>
  <si>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</si>
  <si>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</si>
  <si>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</si>
  <si>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</si>
  <si>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</si>
  <si>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</si>
  <si>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</si>
  <si>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</si>
  <si>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</si>
  <si>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</si>
  <si>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</si>
  <si>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</si>
  <si>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</si>
  <si>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</si>
  <si>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</si>
  <si>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</si>
  <si>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</si>
  <si>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</si>
  <si>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</si>
  <si>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</si>
  <si>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</si>
  <si>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</si>
  <si>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</si>
  <si>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</si>
  <si>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</si>
  <si>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</si>
  <si>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</si>
  <si>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</si>
  <si>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</si>
  <si>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</si>
  <si>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</si>
  <si>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</si>
  <si>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</si>
  <si>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</si>
  <si>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</si>
  <si>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</si>
  <si>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</si>
  <si>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</si>
  <si>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</si>
  <si>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</si>
  <si>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</si>
  <si>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</si>
  <si>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</si>
  <si>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</si>
  <si>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</si>
  <si>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</si>
  <si>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</si>
  <si>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</si>
  <si>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</si>
  <si>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</si>
  <si>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</si>
  <si>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</si>
  <si>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</si>
  <si>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</si>
  <si>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</si>
  <si>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</si>
  <si>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</si>
  <si>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</si>
  <si>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</si>
  <si>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</si>
  <si>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</si>
  <si>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</si>
  <si>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</si>
  <si>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</si>
  <si>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</si>
  <si>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</si>
  <si>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</si>
  <si>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</si>
  <si>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</si>
  <si>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</si>
  <si>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</si>
  <si>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</si>
  <si>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</si>
  <si>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</si>
  <si>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</si>
  <si>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</si>
  <si>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</si>
  <si>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</si>
  <si>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</si>
  <si>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</si>
  <si>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</si>
  <si>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</si>
  <si>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</si>
  <si>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</si>
  <si>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</si>
  <si>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</si>
  <si>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</si>
  <si>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</si>
  <si>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</si>
  <si>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</si>
  <si>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</si>
  <si>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</si>
  <si>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</si>
  <si>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</si>
  <si>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</si>
  <si>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</si>
  <si>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</si>
  <si>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</si>
  <si>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</si>
  <si>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</si>
  <si>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</si>
  <si>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</si>
  <si>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</si>
  <si>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</si>
  <si>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</si>
  <si>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</si>
  <si>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</si>
  <si>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</si>
  <si>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</si>
  <si>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</si>
  <si>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</si>
  <si>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</si>
  <si>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</si>
  <si>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</si>
  <si>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</si>
  <si>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</si>
  <si>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</si>
  <si>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</si>
  <si>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</si>
  <si>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</si>
  <si>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</si>
  <si>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</si>
  <si>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</si>
  <si>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</si>
  <si>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</si>
  <si>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</si>
  <si>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</si>
  <si>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</si>
  <si>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</si>
  <si>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</si>
  <si>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</si>
  <si>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</si>
  <si>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</si>
  <si>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</si>
  <si>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</si>
  <si>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</si>
  <si>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</si>
  <si>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</si>
  <si>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</si>
  <si>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</si>
  <si>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</si>
  <si>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</si>
  <si>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</si>
  <si>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</si>
  <si>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</si>
  <si>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</si>
  <si>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</si>
  <si>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</si>
  <si>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</si>
  <si>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</si>
  <si>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</si>
  <si>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</si>
  <si>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</si>
  <si>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</si>
  <si>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</si>
  <si>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</si>
  <si>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</si>
  <si>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</si>
  <si>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</si>
  <si>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</si>
  <si>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</si>
  <si>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</si>
  <si>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</si>
  <si>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</si>
  <si>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</si>
  <si>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</si>
  <si>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</si>
  <si>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</si>
  <si>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</si>
  <si>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</si>
  <si>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</si>
  <si>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</si>
  <si>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</si>
  <si>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</si>
  <si>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</si>
  <si>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</si>
  <si>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</si>
  <si>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</si>
  <si>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</si>
  <si>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</si>
  <si>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</si>
  <si>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</si>
  <si>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</si>
  <si>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</si>
  <si>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</si>
  <si>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</si>
  <si>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</si>
  <si>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</si>
  <si>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</si>
  <si>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</si>
  <si>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</si>
  <si>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</si>
  <si>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</si>
  <si>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</si>
  <si>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</si>
  <si>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</si>
  <si>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</si>
  <si>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</si>
  <si>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</si>
  <si>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</si>
  <si>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</si>
  <si>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</si>
  <si>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</si>
  <si>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</si>
  <si>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</si>
  <si>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</si>
  <si>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</si>
  <si>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</si>
  <si>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</si>
  <si>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</si>
  <si>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</si>
  <si>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</si>
  <si>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</si>
  <si>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</si>
  <si>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</si>
  <si>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</si>
  <si>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</si>
  <si>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</si>
  <si>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</si>
  <si>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</si>
  <si>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</si>
  <si>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</si>
  <si>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</si>
  <si>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</si>
  <si>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</si>
  <si>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</si>
  <si>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</si>
  <si>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</si>
  <si>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</si>
  <si>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</si>
  <si>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</si>
  <si>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</si>
  <si>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</si>
  <si>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</si>
  <si>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</si>
  <si>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</si>
  <si>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</si>
  <si>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</si>
  <si>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</si>
  <si>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</si>
  <si>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</si>
  <si>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</si>
  <si>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</si>
  <si>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</si>
  <si>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</si>
  <si>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</si>
  <si>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</si>
  <si>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</si>
  <si>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</si>
  <si>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</si>
  <si>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</si>
  <si>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</si>
  <si>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</si>
  <si>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</si>
  <si>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</si>
  <si>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</si>
  <si>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</si>
  <si>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</si>
  <si>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</si>
  <si>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</si>
  <si>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</si>
  <si>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</si>
  <si>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</si>
  <si>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</si>
  <si>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</si>
  <si>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</si>
  <si>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</si>
  <si>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</si>
  <si>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</si>
  <si>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</si>
  <si>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</si>
  <si>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</si>
  <si>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</si>
  <si>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</si>
  <si>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</si>
  <si>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</si>
  <si>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</si>
  <si>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</si>
  <si>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</si>
  <si>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</si>
  <si>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</si>
  <si>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</si>
  <si>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</si>
  <si>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</si>
  <si>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</si>
  <si>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</si>
  <si>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</si>
  <si>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</si>
  <si>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</si>
  <si>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</si>
  <si>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</si>
  <si>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</si>
  <si>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</si>
  <si>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</si>
  <si>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</si>
  <si>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</si>
  <si>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</si>
  <si>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</si>
  <si>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</si>
  <si>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</si>
  <si>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</si>
  <si>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</si>
  <si>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</si>
  <si>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</si>
  <si>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</si>
  <si>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</si>
  <si>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</si>
  <si>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</si>
  <si>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</si>
  <si>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</si>
  <si>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</si>
  <si>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</si>
  <si>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</si>
  <si>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</si>
  <si>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</si>
  <si>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</si>
  <si>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</si>
  <si>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</si>
  <si>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</si>
  <si>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</si>
  <si>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</si>
  <si>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</si>
  <si>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</si>
  <si>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</si>
  <si>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</si>
  <si>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</si>
  <si>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</si>
  <si>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</si>
  <si>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</si>
  <si>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</si>
  <si>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</si>
  <si>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</si>
  <si>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</si>
  <si>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</si>
  <si>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</si>
  <si>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</si>
  <si>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</si>
  <si>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</si>
  <si>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</si>
  <si>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</si>
  <si>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</si>
  <si>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</si>
  <si>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</si>
  <si>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</si>
  <si>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</si>
  <si>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</si>
  <si>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</si>
  <si>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</si>
  <si>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</si>
  <si>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</si>
  <si>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</si>
  <si>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</si>
  <si>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</si>
  <si>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</si>
  <si>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</si>
  <si>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</si>
  <si>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</si>
  <si>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</si>
  <si>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</si>
  <si>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</si>
  <si>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</si>
  <si>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</si>
  <si>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</si>
  <si>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</si>
  <si>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</si>
  <si>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</si>
  <si>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</si>
  <si>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</si>
  <si>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</si>
  <si>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</si>
  <si>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</si>
  <si>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</si>
  <si>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</si>
  <si>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</si>
  <si>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</si>
  <si>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</si>
  <si>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</si>
  <si>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</si>
  <si>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</si>
  <si>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</si>
  <si>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</si>
  <si>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</si>
  <si>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</si>
  <si>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</si>
  <si>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</si>
  <si>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</si>
  <si>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</si>
  <si>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</si>
  <si>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</si>
  <si>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</si>
  <si>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</si>
  <si>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</si>
  <si>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</si>
  <si>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</si>
  <si>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</si>
  <si>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</si>
  <si>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</si>
  <si>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</si>
  <si>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</si>
  <si>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</si>
  <si>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</si>
  <si>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</si>
  <si>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</si>
  <si>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</si>
  <si>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</si>
  <si>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</si>
  <si>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</si>
  <si>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</si>
  <si>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</si>
  <si>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</si>
  <si>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</si>
  <si>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</si>
  <si>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</si>
  <si>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</si>
  <si>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</si>
  <si>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</si>
  <si>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</si>
  <si>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</si>
  <si>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</si>
  <si>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</si>
  <si>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</si>
  <si>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</si>
  <si>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</si>
  <si>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</si>
  <si>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</si>
  <si>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</si>
  <si>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</si>
  <si>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</si>
  <si>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</si>
  <si>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</si>
  <si>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</si>
  <si>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</si>
  <si>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</si>
  <si>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</si>
  <si>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</si>
  <si>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</si>
  <si>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</si>
  <si>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</si>
  <si>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</si>
  <si>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</si>
  <si>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</si>
  <si>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</si>
  <si>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</si>
  <si>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</si>
  <si>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</si>
  <si>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</si>
  <si>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</si>
  <si>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</si>
  <si>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</si>
  <si>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</si>
  <si>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</si>
  <si>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</si>
  <si>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</si>
  <si>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</si>
  <si>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</si>
  <si>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</si>
  <si>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</si>
  <si>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</si>
  <si>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</si>
  <si>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</si>
  <si>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</si>
  <si>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</si>
  <si>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</si>
  <si>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</si>
  <si>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</si>
  <si>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</si>
  <si>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</si>
  <si>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</si>
  <si>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</si>
  <si>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</si>
  <si>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</si>
  <si>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</si>
  <si>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</si>
  <si>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</si>
  <si>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</si>
  <si>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</si>
  <si>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</si>
  <si>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</si>
  <si>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</si>
  <si>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</si>
  <si>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</si>
  <si>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</si>
  <si>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</si>
  <si>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</si>
  <si>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</si>
  <si>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</si>
  <si>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</si>
  <si>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</si>
  <si>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</si>
  <si>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</si>
  <si>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</si>
  <si>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</si>
  <si>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</si>
  <si>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</si>
  <si>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</si>
  <si>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</si>
  <si>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</si>
  <si>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</si>
  <si>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</si>
  <si>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</si>
  <si>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</si>
  <si>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</si>
  <si>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</si>
  <si>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</si>
  <si>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</si>
  <si>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</si>
  <si>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</si>
  <si>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</si>
  <si>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</si>
  <si>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</si>
  <si>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</si>
  <si>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</si>
  <si>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</si>
  <si>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</si>
  <si>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</si>
  <si>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</si>
  <si>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</si>
  <si>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</si>
  <si>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</si>
  <si>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</si>
  <si>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</si>
  <si>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</si>
  <si>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</si>
  <si>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</si>
  <si>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</si>
  <si>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</si>
  <si>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</si>
  <si>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</si>
  <si>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</si>
  <si>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</si>
  <si>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</si>
  <si>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</si>
  <si>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</si>
  <si>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</si>
  <si>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</si>
  <si>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</si>
  <si>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</si>
  <si>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</si>
  <si>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</si>
  <si>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</si>
  <si>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</si>
  <si>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</si>
  <si>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</si>
  <si>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</si>
  <si>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</si>
  <si>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</si>
  <si>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</si>
  <si>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</si>
  <si>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</si>
  <si>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</si>
  <si>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</si>
  <si>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</si>
  <si>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</si>
  <si>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</si>
  <si>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</si>
  <si>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</si>
  <si>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</si>
  <si>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</si>
  <si>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</si>
  <si>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</si>
  <si>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</si>
  <si>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</si>
  <si>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</si>
  <si>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</si>
  <si>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</si>
  <si>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</si>
  <si>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</si>
  <si>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</si>
  <si>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</si>
  <si>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</si>
  <si>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</si>
  <si>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</si>
  <si>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</si>
  <si>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</si>
  <si>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</si>
  <si>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</si>
  <si>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</si>
  <si>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</si>
  <si>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</si>
  <si>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</si>
  <si>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</si>
  <si>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</si>
  <si>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</si>
  <si>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</si>
  <si>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</si>
  <si>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</si>
  <si>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</si>
  <si>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</si>
  <si>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</si>
  <si>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</si>
  <si>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</si>
  <si>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</si>
  <si>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</si>
  <si>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</si>
  <si>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</si>
  <si>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</si>
  <si>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</si>
  <si>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</si>
  <si>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</si>
  <si>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</si>
  <si>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</si>
  <si>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</si>
  <si>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</si>
  <si>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</si>
  <si>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</si>
  <si>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</si>
  <si>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</si>
  <si>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</si>
  <si>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</si>
  <si>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</si>
  <si>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</si>
  <si>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</si>
  <si>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</si>
  <si>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</si>
  <si>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</si>
  <si>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</si>
  <si>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</si>
  <si>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</si>
  <si>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</si>
  <si>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</si>
  <si>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</si>
  <si>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</si>
  <si>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</si>
  <si>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</si>
  <si>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</si>
  <si>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</si>
  <si>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</si>
  <si>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</si>
  <si>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</si>
  <si>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</si>
  <si>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</si>
  <si>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</si>
  <si>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</si>
  <si>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</si>
  <si>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</si>
  <si>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</si>
  <si>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</si>
  <si>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</si>
  <si>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</si>
  <si>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</si>
  <si>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</si>
  <si>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</si>
  <si>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</si>
  <si>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</si>
  <si>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</si>
  <si>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</si>
  <si>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</si>
  <si>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</si>
  <si>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</si>
  <si>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</si>
  <si>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</si>
  <si>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</si>
  <si>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</si>
  <si>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</si>
  <si>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</si>
  <si>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</si>
  <si>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</si>
  <si>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</si>
  <si>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</si>
  <si>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</si>
  <si>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</si>
  <si>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</si>
  <si>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</si>
  <si>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</si>
  <si>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</si>
  <si>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</si>
  <si>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</si>
  <si>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</si>
  <si>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</si>
  <si>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</si>
  <si>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</si>
  <si>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</si>
  <si>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</si>
  <si>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</si>
  <si>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</si>
  <si>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</si>
  <si>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</si>
  <si>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</si>
  <si>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</si>
  <si>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</si>
  <si>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</si>
  <si>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</si>
  <si>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</si>
  <si>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</si>
  <si>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</si>
  <si>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</si>
  <si>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</si>
  <si>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</si>
  <si>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</si>
  <si>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</si>
  <si>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</si>
  <si>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</si>
  <si>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</si>
  <si>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</si>
  <si>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</si>
  <si>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</si>
  <si>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</si>
  <si>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</si>
  <si>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</si>
  <si>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</si>
  <si>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</si>
  <si>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</si>
  <si>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</si>
  <si>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</si>
  <si>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</si>
  <si>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</si>
  <si>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</si>
  <si>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</si>
  <si>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</si>
  <si>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</si>
  <si>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</si>
  <si>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</si>
  <si>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</si>
  <si>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</si>
  <si>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</si>
  <si>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</si>
  <si>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</si>
  <si>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</si>
  <si>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</si>
  <si>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</si>
  <si>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</si>
  <si>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</si>
  <si>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</si>
  <si>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</si>
  <si>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</si>
  <si>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</si>
  <si>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</si>
  <si>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</si>
  <si>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</si>
  <si>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</si>
  <si>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</si>
  <si>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</si>
  <si>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</si>
  <si>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</si>
  <si>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</si>
  <si>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</si>
  <si>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</si>
  <si>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</si>
  <si>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</si>
  <si>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</si>
  <si>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</si>
  <si>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</si>
  <si>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</si>
  <si>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</si>
  <si>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</si>
  <si>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</si>
  <si>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</si>
  <si>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</si>
  <si>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</si>
  <si>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</si>
  <si>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</si>
  <si>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</si>
  <si>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</si>
  <si>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</si>
  <si>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</si>
  <si>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</si>
  <si>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</si>
  <si>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</si>
  <si>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</si>
  <si>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</si>
  <si>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</si>
  <si>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</si>
  <si>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</si>
  <si>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</si>
  <si>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</si>
  <si>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</si>
  <si>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</si>
  <si>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</si>
  <si>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</si>
  <si>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</si>
  <si>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</si>
  <si>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</si>
  <si>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</si>
  <si>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</si>
  <si>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</si>
  <si>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</si>
  <si>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</si>
  <si>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</si>
  <si>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</si>
  <si>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</si>
  <si>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</si>
  <si>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</si>
  <si>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</si>
  <si>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</si>
  <si>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</si>
  <si>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</si>
  <si>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</si>
  <si>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</si>
  <si>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</si>
  <si>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</si>
  <si>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</si>
  <si>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</si>
  <si>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</si>
  <si>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</si>
  <si>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</si>
  <si>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</si>
  <si>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</si>
  <si>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</si>
  <si>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</si>
  <si>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</si>
  <si>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</si>
  <si>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</si>
  <si>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</si>
  <si>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</si>
  <si>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</si>
  <si>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</si>
  <si>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</si>
  <si>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</si>
  <si>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</si>
  <si>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</si>
  <si>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</si>
  <si>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</si>
  <si>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</si>
  <si>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</si>
  <si>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</si>
  <si>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</si>
  <si>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</si>
  <si>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</si>
  <si>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</si>
  <si>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</si>
  <si>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</si>
  <si>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</si>
  <si>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</si>
  <si>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</si>
  <si>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</si>
  <si>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</si>
  <si>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</si>
  <si>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</si>
  <si>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</si>
  <si>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</si>
  <si>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</si>
  <si>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</si>
  <si>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</si>
  <si>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</si>
  <si>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</si>
  <si>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</si>
  <si>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</si>
  <si>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</si>
  <si>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</si>
  <si>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</si>
  <si>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</si>
  <si>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</si>
  <si>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</si>
  <si>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</si>
  <si>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</si>
  <si>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</si>
  <si>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</si>
  <si>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</si>
  <si>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</si>
  <si>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</si>
  <si>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</si>
  <si>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</si>
  <si>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</si>
  <si>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</si>
  <si>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</si>
  <si>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</si>
  <si>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</si>
  <si>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</si>
  <si>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</si>
  <si>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</si>
  <si>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</si>
  <si>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</si>
  <si>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</si>
  <si>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</si>
  <si>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</si>
  <si>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</si>
  <si>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</si>
  <si>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</si>
  <si>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</si>
  <si>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</si>
  <si>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</si>
  <si>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</si>
  <si>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</si>
  <si>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</si>
  <si>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</si>
  <si>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</si>
  <si>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</si>
  <si>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</si>
  <si>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</si>
  <si>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</si>
  <si>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</si>
  <si>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</si>
  <si>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</si>
  <si>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</si>
  <si>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</si>
  <si>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</si>
  <si>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</si>
  <si>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</si>
  <si>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</si>
  <si>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</si>
  <si>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</si>
  <si>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</si>
  <si>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</si>
  <si>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</si>
  <si>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</si>
  <si>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</si>
  <si>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</si>
  <si>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</si>
  <si>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</si>
  <si>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</si>
  <si>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</si>
  <si>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</si>
  <si>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</si>
  <si>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</si>
  <si>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</si>
  <si>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</si>
  <si>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</si>
  <si>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</si>
  <si>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</si>
  <si>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</si>
  <si>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</si>
  <si>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</si>
  <si>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</si>
  <si>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</si>
  <si>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</si>
  <si>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</si>
  <si>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</si>
  <si>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</si>
  <si>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</si>
  <si>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</si>
  <si>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</si>
  <si>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</si>
  <si>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</si>
  <si>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</si>
  <si>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</si>
  <si>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</si>
  <si>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</si>
  <si>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</si>
  <si>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</si>
  <si>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</si>
  <si>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</si>
  <si>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</si>
  <si>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</si>
  <si>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</si>
  <si>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</si>
  <si>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</si>
  <si>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</si>
  <si>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</si>
  <si>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</si>
  <si>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</si>
  <si>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</si>
  <si>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</si>
  <si>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</si>
  <si>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</si>
  <si>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</si>
  <si>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</si>
  <si>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</si>
  <si>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</si>
  <si>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</si>
  <si>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</si>
  <si>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</si>
  <si>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</si>
  <si>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</si>
  <si>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</si>
  <si>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</si>
  <si>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</si>
  <si>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</si>
  <si>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</si>
  <si>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</si>
  <si>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</si>
  <si>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</si>
  <si>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</si>
  <si>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</si>
  <si>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</si>
  <si>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</si>
  <si>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</si>
  <si>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</si>
  <si>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</si>
  <si>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</si>
  <si>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</si>
  <si>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</si>
  <si>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</si>
  <si>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</si>
  <si>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</si>
  <si>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</si>
  <si>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</si>
  <si>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</si>
  <si>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</si>
  <si>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</si>
  <si>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</si>
  <si>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</si>
  <si>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</si>
  <si>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</si>
  <si>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</si>
  <si>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</si>
  <si>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</si>
  <si>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</si>
  <si>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</si>
  <si>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</si>
  <si>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</si>
  <si>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</si>
  <si>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</si>
  <si>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</si>
  <si>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</si>
  <si>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</si>
  <si>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</si>
  <si>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</si>
  <si>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</si>
  <si>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</si>
  <si>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</si>
  <si>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</si>
  <si>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</si>
  <si>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</si>
  <si>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</si>
  <si>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</si>
  <si>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</si>
  <si>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</si>
  <si>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</si>
  <si>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</si>
  <si>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</si>
  <si>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</si>
  <si>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</si>
  <si>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</si>
  <si>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</si>
  <si>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</si>
  <si>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</si>
  <si>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</si>
  <si>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</si>
  <si>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</si>
  <si>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</si>
  <si>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</si>
  <si>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</si>
  <si>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</si>
  <si>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</si>
  <si>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</si>
  <si>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</si>
  <si>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</si>
  <si>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</si>
  <si>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</si>
  <si>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</si>
  <si>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</si>
  <si>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</si>
  <si>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</si>
  <si>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</si>
  <si>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</si>
  <si>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</si>
  <si>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</si>
  <si>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</si>
  <si>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</si>
  <si>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</si>
  <si>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</si>
  <si>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</si>
  <si>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</si>
  <si>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</si>
  <si>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</si>
  <si>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</si>
  <si>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</si>
  <si>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</si>
  <si>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</si>
  <si>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</si>
  <si>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</si>
  <si>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</si>
  <si>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</si>
  <si>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</si>
  <si>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</si>
  <si>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</si>
  <si>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</si>
  <si>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</si>
  <si>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</si>
  <si>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</si>
  <si>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</si>
  <si>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</si>
  <si>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</si>
  <si>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</si>
  <si>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</si>
  <si>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</si>
  <si>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</si>
  <si>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</si>
  <si>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</si>
  <si>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</si>
  <si>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</si>
  <si>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</si>
  <si>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</si>
  <si>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</si>
  <si>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</si>
  <si>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</si>
  <si>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</si>
  <si>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</si>
  <si>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</si>
  <si>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</si>
  <si>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</si>
  <si>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</si>
  <si>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</si>
  <si>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</si>
  <si>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</si>
  <si>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</si>
  <si>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</si>
  <si>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</si>
  <si>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</si>
  <si>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</si>
  <si>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</si>
  <si>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</si>
  <si>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</si>
  <si>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</si>
  <si>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</si>
  <si>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</si>
  <si>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</si>
  <si>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</si>
  <si>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</si>
  <si>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</si>
  <si>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</si>
  <si>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</si>
  <si>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</si>
  <si>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</si>
  <si>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</si>
  <si>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</si>
  <si>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</si>
  <si>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</si>
  <si>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</si>
  <si>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</si>
  <si>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</si>
  <si>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</si>
  <si>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</si>
  <si>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</si>
  <si>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</si>
  <si>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</si>
  <si>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</si>
  <si>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</si>
  <si>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</si>
  <si>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</si>
  <si>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</si>
  <si>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</si>
  <si>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</si>
  <si>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</si>
  <si>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</si>
  <si>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</si>
  <si>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</si>
  <si>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</si>
  <si>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</si>
  <si>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</si>
  <si>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</si>
  <si>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</si>
  <si>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</si>
  <si>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</si>
  <si>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</si>
  <si>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</si>
  <si>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</si>
  <si>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</si>
  <si>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</si>
  <si>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</si>
  <si>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</si>
  <si>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</si>
  <si>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</si>
  <si>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</si>
  <si>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</si>
  <si>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</si>
  <si>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</si>
  <si>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</si>
  <si>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</si>
  <si>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</si>
  <si>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</si>
  <si>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</si>
  <si>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</si>
  <si>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</si>
  <si>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</si>
  <si>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</si>
  <si>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</si>
  <si>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</si>
  <si>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</si>
  <si>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</si>
  <si>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</si>
  <si>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</si>
  <si>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</si>
  <si>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</si>
  <si>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</si>
  <si>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</si>
  <si>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</si>
  <si>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</si>
  <si>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</si>
  <si>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</si>
  <si>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</si>
  <si>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</si>
  <si>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</si>
  <si>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</si>
  <si>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</si>
  <si>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</si>
  <si>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</si>
  <si>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</si>
  <si>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</si>
  <si>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</si>
  <si>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</si>
  <si>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</si>
  <si>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</si>
  <si>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</si>
  <si>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</si>
  <si>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</si>
  <si>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</si>
  <si>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</si>
  <si>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</si>
  <si>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</si>
  <si>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</si>
  <si>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</si>
  <si>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</si>
  <si>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</si>
  <si>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</si>
  <si>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</si>
  <si>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</si>
  <si>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</si>
  <si>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</si>
  <si>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</si>
  <si>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</si>
  <si>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</si>
  <si>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</si>
  <si>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</si>
  <si>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</si>
  <si>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</si>
  <si>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</si>
  <si>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</si>
  <si>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</si>
  <si>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</si>
  <si>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</si>
  <si>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</si>
  <si>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</si>
  <si>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</si>
  <si>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</si>
  <si>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</si>
  <si>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</si>
  <si>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</si>
  <si>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</si>
  <si>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</si>
  <si>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</si>
  <si>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</si>
  <si>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</si>
  <si>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</si>
  <si>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</si>
  <si>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</si>
  <si>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</si>
  <si>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</si>
  <si>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</si>
  <si>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</si>
  <si>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</si>
  <si>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</si>
  <si>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</si>
  <si>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</si>
  <si>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</si>
  <si>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</si>
  <si>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</si>
  <si>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</si>
  <si>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</si>
  <si>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</si>
  <si>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</si>
  <si>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</si>
  <si>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</si>
  <si>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</si>
  <si>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</si>
  <si>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</si>
  <si>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</si>
  <si>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</si>
  <si>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</si>
  <si>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</si>
  <si>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</si>
  <si>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</si>
  <si>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</si>
  <si>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</si>
  <si>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</si>
  <si>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</si>
  <si>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</si>
  <si>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</si>
  <si>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</si>
  <si>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</si>
  <si>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</si>
  <si>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</si>
  <si>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</si>
  <si>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</si>
  <si>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</si>
  <si>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</si>
  <si>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</si>
  <si>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</si>
  <si>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</si>
  <si>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</si>
  <si>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</si>
  <si>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</si>
  <si>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</si>
  <si>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</si>
  <si>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</si>
  <si>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</si>
  <si>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</si>
  <si>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</si>
  <si>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</si>
  <si>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</si>
  <si>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</si>
  <si>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</si>
  <si>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</si>
  <si>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</si>
  <si>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</si>
  <si>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</si>
  <si>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</si>
  <si>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</si>
  <si>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</si>
  <si>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</si>
  <si>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</si>
  <si>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</si>
  <si>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</si>
  <si>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</si>
  <si>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</si>
  <si>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</si>
  <si>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</si>
  <si>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</si>
  <si>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</si>
  <si>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</si>
  <si>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</si>
  <si>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</si>
  <si>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</si>
  <si>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</si>
  <si>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</si>
  <si>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</si>
  <si>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</si>
  <si>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</si>
  <si>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</si>
  <si>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</si>
  <si>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</si>
  <si>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</si>
  <si>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</si>
  <si>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</si>
  <si>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</si>
  <si>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</si>
  <si>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</si>
  <si>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</si>
  <si>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</si>
  <si>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</si>
  <si>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</si>
  <si>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</si>
  <si>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</si>
  <si>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</si>
  <si>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</si>
  <si>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</si>
  <si>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</si>
  <si>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</si>
  <si>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</si>
  <si>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</si>
  <si>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</si>
  <si>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</si>
  <si>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</si>
  <si>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</si>
  <si>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</si>
  <si>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</si>
  <si>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</si>
  <si>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</si>
  <si>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</si>
  <si>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</si>
  <si>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</si>
  <si>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</si>
  <si>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</si>
  <si>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</si>
  <si>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</si>
  <si>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</si>
  <si>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</si>
  <si>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</si>
  <si>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</si>
  <si>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</si>
  <si>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</si>
  <si>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</si>
  <si>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</si>
  <si>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</si>
  <si>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</si>
  <si>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</si>
  <si>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</si>
  <si>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</si>
  <si>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</si>
  <si>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</si>
  <si>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</si>
  <si>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</si>
  <si>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</si>
  <si>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</si>
  <si>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</si>
  <si>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</si>
  <si>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</si>
  <si>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</si>
  <si>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</si>
  <si>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</si>
  <si>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</si>
  <si>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</si>
  <si>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</si>
  <si>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</si>
  <si>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</si>
  <si>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</si>
  <si>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</si>
  <si>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</si>
  <si>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</si>
  <si>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</si>
  <si>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</si>
  <si>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</si>
  <si>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</si>
  <si>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</si>
  <si>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</si>
  <si>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</si>
  <si>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</si>
  <si>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</si>
  <si>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</si>
  <si>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</si>
  <si>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</si>
  <si>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</si>
  <si>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</si>
  <si>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</si>
  <si>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</si>
  <si>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</si>
  <si>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</si>
  <si>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</si>
  <si>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</si>
  <si>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</si>
  <si>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</si>
  <si>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</si>
  <si>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</si>
  <si>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</si>
  <si>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</si>
  <si>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</si>
  <si>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</si>
  <si>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</si>
  <si>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</si>
  <si>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</si>
  <si>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</si>
  <si>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</si>
  <si>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</si>
  <si>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</si>
  <si>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</si>
  <si>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</si>
  <si>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</si>
  <si>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</si>
  <si>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</si>
  <si>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</si>
  <si>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</si>
  <si>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</si>
  <si>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</si>
  <si>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</si>
  <si>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</si>
  <si>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</si>
  <si>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</si>
  <si>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</si>
  <si>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</si>
  <si>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</si>
  <si>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</si>
  <si>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</si>
  <si>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</si>
  <si>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</si>
  <si>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</si>
  <si>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</si>
  <si>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</si>
  <si>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</si>
  <si>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</si>
  <si>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</si>
  <si>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</si>
  <si>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</si>
  <si>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</si>
  <si>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</si>
  <si>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</si>
  <si>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</si>
  <si>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</si>
  <si>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</si>
  <si>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</si>
  <si>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</si>
  <si>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</si>
  <si>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</si>
  <si>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</si>
  <si>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</si>
  <si>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</si>
  <si>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</si>
  <si>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</si>
  <si>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</si>
  <si>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</si>
  <si>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</si>
  <si>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</si>
  <si>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</si>
  <si>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</si>
  <si>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</si>
  <si>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</si>
  <si>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</si>
  <si>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</si>
  <si>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</si>
  <si>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</si>
  <si>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</si>
  <si>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</si>
  <si>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</si>
  <si>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</si>
  <si>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</si>
  <si>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</si>
  <si>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</si>
  <si>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</si>
  <si>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</si>
  <si>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</si>
  <si>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</si>
  <si>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</si>
  <si>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</si>
  <si>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</si>
  <si>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</si>
  <si>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</si>
  <si>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</si>
  <si>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</si>
  <si>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</si>
  <si>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</si>
  <si>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</si>
  <si>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</si>
  <si>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</si>
  <si>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</si>
  <si>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</si>
  <si>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</si>
  <si>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</si>
  <si>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</si>
  <si>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</si>
  <si>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</si>
  <si>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</si>
  <si>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</si>
  <si>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</si>
  <si>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</si>
  <si>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</si>
  <si>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</si>
  <si>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</si>
  <si>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</si>
  <si>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</si>
  <si>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</si>
  <si>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</si>
  <si>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</si>
  <si>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</si>
  <si>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</si>
  <si>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</si>
  <si>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</si>
  <si>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</si>
  <si>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</si>
  <si>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</si>
  <si>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</si>
  <si>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</si>
  <si>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</si>
  <si>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</si>
  <si>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</si>
  <si>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</si>
  <si>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</si>
  <si>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</si>
  <si>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</si>
  <si>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</si>
  <si>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</si>
  <si>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</si>
  <si>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</si>
  <si>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</si>
  <si>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</si>
  <si>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</si>
  <si>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</si>
  <si>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</si>
  <si>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</si>
  <si>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</si>
  <si>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</si>
  <si>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</si>
  <si>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</si>
  <si>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</si>
  <si>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</si>
  <si>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</si>
  <si>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</si>
  <si>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</si>
  <si>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</si>
  <si>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</si>
  <si>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</si>
  <si>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</si>
  <si>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</si>
  <si>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</si>
  <si>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</si>
  <si>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</si>
  <si>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</si>
  <si>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</si>
  <si>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</si>
  <si>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</si>
  <si>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</si>
  <si>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</si>
  <si>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</si>
  <si>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</si>
  <si>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</si>
  <si>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</si>
  <si>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</si>
  <si>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</si>
  <si>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</si>
  <si>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</si>
  <si>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</si>
  <si>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</si>
  <si>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</si>
  <si>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</si>
  <si>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</si>
  <si>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</si>
  <si>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</si>
  <si>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</si>
  <si>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</si>
  <si>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</si>
  <si>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</si>
  <si>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</si>
  <si>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</si>
  <si>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</si>
  <si>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</si>
  <si>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</si>
  <si>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</si>
  <si>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</si>
  <si>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</si>
  <si>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</si>
  <si>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</si>
  <si>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</si>
  <si>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</si>
  <si>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</si>
  <si>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</si>
  <si>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</si>
  <si>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</si>
  <si>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</si>
  <si>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</si>
  <si>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</si>
  <si>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</si>
  <si>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</si>
  <si>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</si>
  <si>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</si>
  <si>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</si>
  <si>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</si>
  <si>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</si>
  <si>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</si>
  <si>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</si>
  <si>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</si>
  <si>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</si>
  <si>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</si>
  <si>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</si>
  <si>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</si>
  <si>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</si>
  <si>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</si>
  <si>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</si>
  <si>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</si>
  <si>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</si>
  <si>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</si>
  <si>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</si>
  <si>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</si>
  <si>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</si>
  <si>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</si>
  <si>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</si>
  <si>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</si>
  <si>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</si>
  <si>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</si>
  <si>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</si>
  <si>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</si>
  <si>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</si>
  <si>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</si>
  <si>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</si>
  <si>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</si>
  <si>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</si>
  <si>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</si>
  <si>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</si>
  <si>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</si>
  <si>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</si>
  <si>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</si>
  <si>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</si>
  <si>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</si>
  <si>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</si>
  <si>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</si>
  <si>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</si>
  <si>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</si>
  <si>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</si>
  <si>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</si>
  <si>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</si>
  <si>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</si>
  <si>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</si>
  <si>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</si>
  <si>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</si>
  <si>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</si>
  <si>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</si>
  <si>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</si>
  <si>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</si>
  <si>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</si>
  <si>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</si>
  <si>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</si>
  <si>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</si>
  <si>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</si>
  <si>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</si>
  <si>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</si>
  <si>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</si>
  <si>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</si>
  <si>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</si>
  <si>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</si>
  <si>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</si>
  <si>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</si>
  <si>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</si>
  <si>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</si>
  <si>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</si>
  <si>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</si>
  <si>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</si>
  <si>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</si>
  <si>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</si>
  <si>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</si>
  <si>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</si>
  <si>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</si>
  <si>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</si>
  <si>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</si>
  <si>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</si>
  <si>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</si>
  <si>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</si>
  <si>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</si>
  <si>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</si>
  <si>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</si>
  <si>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</si>
  <si>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</si>
  <si>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</si>
  <si>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</si>
  <si>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</si>
  <si>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</si>
  <si>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</si>
  <si>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</si>
  <si>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</si>
  <si>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</si>
  <si>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</si>
  <si>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</si>
  <si>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</si>
  <si>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</si>
  <si>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</si>
  <si>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</si>
  <si>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</si>
  <si>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</si>
  <si>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</si>
  <si>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</si>
  <si>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</si>
  <si>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</si>
  <si>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</si>
  <si>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</si>
  <si>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</si>
  <si>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</si>
  <si>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</si>
  <si>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</si>
  <si>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</si>
  <si>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</si>
  <si>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</si>
  <si>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</si>
  <si>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</si>
  <si>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</si>
  <si>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</si>
  <si>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</si>
  <si>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</si>
  <si>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</si>
  <si>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</si>
  <si>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</si>
  <si>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</si>
  <si>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</si>
  <si>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</si>
  <si>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</si>
  <si>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</si>
  <si>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</si>
  <si>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</si>
  <si>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</si>
  <si>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</si>
  <si>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</si>
  <si>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</si>
  <si>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</si>
  <si>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</si>
  <si>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</si>
  <si>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</si>
  <si>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</si>
  <si>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</si>
  <si>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</si>
  <si>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</si>
  <si>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</si>
  <si>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</si>
  <si>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</si>
  <si>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</si>
  <si>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</si>
  <si>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</si>
  <si>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</si>
  <si>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</si>
  <si>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</si>
  <si>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</si>
  <si>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</si>
  <si>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</si>
  <si>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</si>
  <si>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</si>
  <si>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</si>
  <si>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</si>
  <si>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</si>
  <si>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</si>
  <si>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</si>
  <si>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</si>
  <si>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</si>
  <si>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</si>
  <si>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</si>
  <si>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</si>
  <si>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</si>
  <si>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</si>
  <si>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</si>
  <si>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</si>
  <si>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</si>
  <si>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</si>
  <si>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</si>
  <si>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</si>
  <si>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</si>
  <si>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</si>
  <si>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</si>
  <si>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</si>
  <si>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</si>
  <si>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</si>
  <si>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</si>
  <si>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</si>
  <si>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</si>
  <si>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</si>
  <si>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</si>
  <si>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</si>
  <si>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</si>
  <si>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</si>
  <si>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</si>
  <si>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</si>
  <si>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</si>
  <si>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</si>
  <si>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</si>
  <si>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</si>
  <si>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</si>
  <si>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</si>
  <si>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</si>
  <si>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</si>
  <si>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</si>
  <si>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</si>
  <si>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</si>
  <si>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</si>
  <si>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</si>
  <si>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</si>
  <si>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</si>
  <si>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</si>
  <si>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</si>
  <si>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</si>
  <si>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</si>
  <si>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</si>
  <si>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</si>
  <si>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</si>
  <si>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</si>
  <si>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</si>
  <si>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</si>
  <si>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</si>
  <si>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</si>
  <si>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</si>
  <si>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</si>
  <si>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</si>
  <si>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</si>
  <si>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</si>
  <si>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</si>
  <si>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</si>
  <si>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</si>
  <si>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</si>
  <si>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</si>
  <si>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</si>
  <si>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</si>
  <si>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</si>
  <si>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</si>
  <si>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</si>
  <si>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</si>
  <si>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</si>
  <si>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</si>
  <si>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</si>
  <si>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</si>
  <si>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</si>
  <si>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</si>
  <si>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</si>
  <si>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</si>
  <si>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</si>
  <si>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</si>
  <si>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</si>
  <si>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</si>
  <si>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</si>
  <si>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</si>
  <si>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</si>
  <si>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</si>
  <si>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</si>
  <si>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</si>
  <si>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</si>
  <si>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</si>
  <si>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</si>
  <si>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</si>
  <si>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</si>
  <si>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</si>
  <si>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</si>
  <si>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</si>
  <si>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</si>
  <si>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</si>
  <si>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</si>
  <si>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</si>
  <si>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</si>
  <si>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</si>
  <si>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</si>
  <si>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</si>
  <si>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</si>
  <si>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</si>
  <si>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</si>
  <si>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</si>
  <si>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</si>
  <si>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</si>
  <si>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</si>
  <si>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</si>
  <si>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</si>
  <si>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</si>
  <si>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</si>
  <si>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</si>
  <si>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</si>
  <si>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</si>
  <si>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</si>
  <si>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</si>
  <si>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</si>
  <si>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</si>
  <si>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</si>
  <si>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</si>
  <si>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</si>
  <si>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</si>
  <si>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</si>
  <si>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</si>
  <si>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</si>
  <si>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</si>
  <si>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</si>
  <si>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</si>
  <si>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</si>
  <si>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</si>
  <si>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</si>
  <si>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</si>
  <si>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</si>
  <si>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</si>
  <si>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</si>
  <si>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</si>
  <si>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</si>
  <si>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</si>
  <si>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</si>
  <si>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</si>
  <si>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</si>
  <si>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</si>
  <si>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</si>
  <si>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</si>
  <si>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</si>
  <si>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</si>
  <si>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</si>
  <si>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</si>
  <si>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</si>
  <si>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</si>
  <si>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</si>
  <si>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</si>
  <si>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</si>
  <si>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</si>
  <si>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</si>
  <si>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</si>
  <si>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</si>
  <si>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</si>
  <si>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</si>
  <si>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</si>
  <si>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</si>
  <si>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</si>
  <si>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</si>
  <si>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</si>
  <si>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</si>
  <si>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</si>
  <si>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</si>
  <si>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</si>
  <si>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</si>
  <si>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</si>
  <si>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</si>
  <si>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</si>
  <si>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</si>
  <si>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</si>
  <si>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</si>
  <si>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</si>
  <si>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</si>
  <si>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</si>
  <si>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</si>
  <si>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</si>
  <si>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</si>
  <si>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</si>
  <si>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</si>
  <si>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</si>
  <si>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</si>
  <si>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</si>
  <si>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</si>
  <si>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</si>
  <si>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</si>
  <si>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</si>
  <si>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</si>
  <si>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</si>
  <si>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</si>
  <si>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</si>
  <si>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</si>
  <si>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</si>
  <si>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</si>
  <si>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</si>
  <si>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</si>
  <si>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</si>
  <si>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</si>
  <si>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</si>
  <si>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</si>
  <si>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</si>
  <si>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</si>
  <si>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</si>
  <si>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</si>
  <si>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</si>
  <si>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</si>
  <si>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</si>
  <si>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</si>
  <si>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</si>
  <si>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</si>
  <si>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</si>
  <si>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</si>
  <si>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</si>
  <si>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</si>
  <si>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</si>
  <si>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</si>
  <si>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</si>
  <si>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</si>
  <si>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</si>
  <si>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</si>
  <si>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</si>
  <si>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</si>
  <si>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</si>
  <si>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</si>
  <si>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</si>
  <si>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</si>
  <si>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</si>
  <si>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</si>
  <si>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</si>
  <si>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</si>
  <si>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</si>
  <si>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</si>
  <si>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</si>
  <si>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</si>
  <si>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</si>
  <si>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</si>
  <si>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</si>
  <si>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</si>
  <si>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</si>
  <si>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</si>
  <si>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</si>
  <si>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</si>
  <si>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</si>
  <si>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</si>
  <si>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</si>
  <si>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</si>
  <si>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</si>
  <si>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</si>
  <si>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</si>
  <si>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</si>
  <si>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</si>
  <si>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</si>
  <si>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</si>
  <si>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</si>
  <si>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</si>
  <si>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</si>
  <si>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</si>
  <si>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</si>
  <si>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</si>
  <si>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</si>
  <si>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</si>
  <si>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</si>
  <si>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</si>
  <si>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</si>
  <si>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</si>
  <si>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</si>
  <si>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</si>
  <si>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</si>
  <si>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</si>
  <si>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</si>
  <si>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</si>
  <si>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</si>
  <si>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</si>
  <si>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</si>
  <si>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</si>
  <si>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</si>
  <si>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</si>
  <si>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</si>
  <si>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</si>
  <si>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</si>
  <si>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</si>
  <si>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</si>
  <si>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</si>
  <si>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</si>
  <si>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</si>
  <si>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</si>
  <si>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</si>
  <si>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</si>
  <si>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</si>
  <si>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</si>
  <si>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</si>
  <si>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</si>
  <si>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</si>
  <si>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</si>
  <si>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</si>
  <si>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</si>
  <si>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</si>
  <si>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</si>
  <si>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</si>
  <si>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</si>
  <si>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</si>
  <si>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</si>
  <si>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</si>
  <si>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</si>
  <si>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</si>
  <si>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</si>
  <si>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</si>
  <si>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</si>
  <si>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</si>
  <si>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</si>
  <si>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</si>
  <si>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</si>
  <si>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</si>
  <si>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</si>
  <si>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</si>
  <si>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</si>
  <si>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</si>
  <si>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</si>
  <si>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</si>
  <si>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</si>
  <si>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</si>
  <si>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</si>
  <si>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</si>
  <si>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</si>
  <si>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</si>
  <si>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</si>
  <si>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</si>
  <si>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</si>
  <si>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</si>
  <si>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</si>
  <si>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</si>
  <si>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</si>
  <si>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</si>
  <si>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</si>
  <si>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</si>
  <si>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</si>
  <si>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</si>
  <si>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</si>
  <si>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</si>
  <si>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</si>
  <si>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</si>
  <si>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</si>
  <si>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</si>
  <si>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</si>
  <si>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</si>
  <si>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</si>
  <si>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</si>
  <si>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</si>
  <si>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</si>
  <si>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</si>
  <si>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</si>
  <si>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</si>
  <si>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</si>
  <si>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</si>
  <si>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</si>
  <si>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</si>
  <si>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</si>
  <si>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</si>
  <si>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</si>
  <si>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</si>
  <si>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</si>
  <si>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</si>
  <si>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</si>
  <si>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</si>
  <si>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</si>
  <si>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</si>
  <si>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</si>
  <si>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</si>
  <si>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</si>
  <si>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</si>
  <si>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</si>
  <si>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</si>
  <si>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</si>
  <si>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</si>
  <si>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</si>
  <si>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</si>
  <si>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</si>
  <si>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</si>
  <si>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</si>
  <si>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</si>
  <si>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</si>
  <si>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</si>
  <si>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</si>
  <si>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</si>
  <si>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</si>
  <si>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</si>
  <si>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</si>
  <si>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</si>
  <si>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</si>
  <si>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</si>
  <si>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</si>
  <si>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</si>
  <si>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</si>
  <si>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</si>
  <si>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</si>
  <si>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</si>
  <si>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</si>
  <si>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</si>
  <si>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</si>
  <si>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</si>
  <si>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</si>
  <si>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</si>
  <si>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</si>
  <si>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</si>
  <si>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</si>
  <si>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</si>
  <si>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</si>
  <si>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</si>
  <si>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</si>
  <si>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</si>
  <si>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</si>
  <si>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</si>
  <si>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</si>
  <si>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</si>
  <si>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</si>
  <si>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</si>
  <si>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</si>
  <si>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</si>
  <si>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</si>
  <si>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</si>
  <si>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</si>
  <si>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</si>
  <si>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</si>
  <si>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</si>
  <si>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</si>
  <si>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</si>
  <si>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</si>
  <si>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</si>
  <si>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</si>
  <si>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</si>
  <si>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</si>
  <si>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</si>
  <si>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</si>
  <si>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</si>
  <si>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</si>
  <si>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</si>
  <si>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</si>
  <si>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</si>
  <si>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</si>
  <si>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</si>
  <si>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</si>
  <si>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</si>
  <si>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</si>
  <si>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</si>
  <si>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</si>
  <si>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</si>
  <si>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</si>
  <si>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</si>
  <si>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</si>
  <si>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</si>
  <si>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</si>
  <si>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</si>
  <si>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</si>
  <si>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</si>
  <si>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</si>
  <si>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</si>
  <si>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</si>
  <si>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</si>
  <si>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</si>
  <si>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</si>
  <si>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</si>
  <si>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</si>
  <si>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</si>
  <si>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</si>
  <si>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</si>
  <si>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</si>
  <si>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</si>
  <si>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</si>
  <si>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</si>
  <si>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</si>
  <si>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</si>
  <si>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</si>
  <si>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</si>
  <si>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</si>
  <si>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</si>
  <si>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</si>
  <si>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</si>
  <si>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</si>
  <si>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</si>
  <si>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</si>
  <si>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</si>
  <si>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</si>
  <si>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</si>
  <si>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</si>
  <si>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</si>
  <si>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</si>
  <si>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</si>
  <si>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</si>
  <si>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</si>
  <si>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</si>
  <si>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</si>
  <si>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</si>
  <si>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</si>
  <si>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</si>
  <si>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</si>
  <si>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</si>
  <si>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</si>
  <si>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</si>
  <si>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</si>
  <si>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</si>
  <si>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</si>
  <si>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</si>
  <si>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</si>
  <si>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</si>
  <si>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</si>
  <si>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</si>
  <si>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</si>
  <si>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</si>
  <si>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</si>
  <si>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</si>
  <si>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</si>
  <si>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</si>
  <si>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</si>
  <si>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</si>
  <si>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</si>
  <si>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</si>
  <si>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</si>
  <si>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</si>
  <si>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</si>
  <si>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</si>
  <si>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</si>
  <si>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</si>
  <si>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</si>
  <si>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</si>
  <si>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</si>
  <si>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</si>
  <si>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</si>
  <si>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</si>
  <si>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</si>
  <si>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</si>
  <si>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</si>
  <si>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</si>
  <si>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</si>
  <si>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</si>
  <si>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</si>
  <si>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</si>
  <si>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</si>
  <si>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</si>
  <si>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</si>
  <si>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</si>
  <si>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</si>
  <si>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</si>
  <si>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</si>
  <si>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</si>
  <si>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</si>
  <si>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</si>
  <si>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</si>
  <si>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</si>
  <si>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</si>
  <si>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</si>
  <si>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</si>
  <si>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</si>
  <si>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</si>
  <si>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</si>
  <si>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</si>
  <si>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</si>
  <si>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</si>
  <si>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</si>
  <si>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</si>
  <si>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</si>
  <si>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</si>
  <si>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</si>
  <si>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</si>
  <si>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</si>
  <si>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</si>
  <si>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</si>
  <si>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</si>
  <si>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</si>
  <si>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</si>
  <si>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</si>
  <si>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</si>
  <si>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</si>
  <si>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</si>
  <si>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</si>
  <si>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</si>
  <si>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</si>
  <si>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</si>
  <si>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</si>
  <si>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</si>
  <si>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</si>
  <si>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</si>
  <si>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</si>
  <si>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</si>
  <si>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</si>
  <si>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</si>
  <si>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</si>
  <si>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</si>
  <si>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</si>
  <si>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</si>
  <si>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</si>
  <si>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</si>
  <si>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</si>
  <si>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</si>
  <si>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</si>
  <si>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</si>
  <si>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</si>
  <si>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</si>
  <si>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</si>
  <si>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</si>
  <si>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</si>
  <si>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</si>
  <si>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</si>
  <si>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</si>
  <si>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</si>
  <si>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</si>
  <si>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</si>
  <si>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</si>
  <si>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</si>
  <si>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</si>
  <si>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</si>
  <si>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</si>
  <si>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</si>
  <si>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</si>
  <si>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</si>
  <si>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</si>
  <si>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</si>
  <si>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</si>
  <si>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</si>
  <si>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</si>
  <si>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</si>
  <si>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</si>
  <si>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</si>
  <si>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</si>
  <si>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</si>
  <si>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</si>
  <si>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</si>
  <si>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</si>
  <si>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</si>
  <si>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</si>
  <si>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</si>
  <si>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</si>
  <si>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</si>
  <si>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</si>
  <si>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</si>
  <si>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</si>
  <si>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</si>
  <si>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</si>
  <si>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</si>
  <si>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</si>
  <si>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</si>
  <si>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</si>
  <si>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</si>
  <si>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</si>
  <si>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</si>
  <si>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</si>
  <si>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</si>
  <si>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</si>
  <si>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</si>
  <si>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</si>
  <si>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</si>
  <si>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</si>
  <si>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</si>
  <si>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</si>
  <si>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</si>
  <si>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</si>
  <si>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</si>
  <si>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</si>
  <si>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</si>
  <si>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</si>
  <si>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</si>
  <si>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</si>
  <si>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</si>
  <si>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</si>
  <si>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</si>
  <si>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</si>
  <si>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</si>
  <si>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</si>
  <si>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</si>
  <si>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</si>
  <si>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</si>
  <si>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</si>
  <si>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</si>
  <si>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</si>
  <si>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</si>
  <si>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</si>
  <si>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</si>
  <si>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</si>
  <si>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</si>
  <si>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</si>
  <si>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</si>
  <si>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</si>
  <si>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</si>
  <si>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</si>
  <si>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</si>
  <si>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</si>
  <si>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</si>
  <si>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</si>
  <si>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</si>
  <si>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</si>
  <si>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</si>
  <si>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</si>
  <si>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</si>
  <si>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</si>
  <si>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</si>
  <si>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</si>
  <si>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</si>
  <si>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</si>
  <si>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</si>
  <si>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</si>
  <si>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</si>
  <si>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</si>
  <si>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</si>
  <si>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</si>
  <si>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</si>
  <si>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</si>
  <si>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</si>
  <si>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</si>
  <si>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</si>
  <si>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</si>
  <si>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</si>
  <si>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</si>
  <si>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</si>
  <si>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</si>
  <si>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</si>
  <si>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</si>
  <si>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</si>
  <si>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</si>
  <si>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</si>
  <si>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</si>
  <si>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</si>
  <si>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</si>
  <si>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</si>
  <si>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</si>
  <si>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</si>
  <si>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</si>
  <si>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</si>
  <si>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</si>
  <si>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</si>
  <si>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</si>
  <si>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</si>
  <si>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</si>
  <si>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</si>
  <si>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</si>
  <si>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</si>
  <si>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</si>
  <si>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</si>
  <si>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</si>
  <si>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</si>
  <si>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</si>
  <si>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</si>
  <si>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</si>
  <si>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</si>
  <si>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</si>
  <si>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</si>
  <si>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</si>
  <si>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</si>
  <si>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</si>
  <si>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</si>
  <si>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</si>
  <si>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</si>
  <si>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</si>
  <si>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</si>
  <si>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</si>
  <si>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</si>
  <si>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</si>
  <si>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</si>
  <si>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</si>
  <si>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</si>
  <si>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</si>
  <si>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</si>
  <si>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</si>
  <si>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</si>
  <si>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</si>
  <si>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</si>
  <si>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</si>
  <si>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</si>
  <si>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</si>
  <si>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</si>
  <si>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</si>
  <si>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</si>
  <si>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</si>
  <si>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</si>
  <si>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</si>
  <si>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</si>
  <si>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</si>
  <si>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</si>
  <si>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</si>
  <si>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</si>
  <si>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</si>
  <si>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</si>
  <si>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</si>
  <si>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</si>
  <si>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</si>
  <si>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</si>
  <si>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</si>
  <si>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</si>
  <si>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</si>
  <si>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</si>
  <si>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</si>
  <si>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</si>
  <si>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</si>
  <si>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</si>
  <si>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</si>
  <si>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</si>
  <si>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</si>
  <si>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</si>
  <si>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</si>
  <si>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</si>
  <si>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</si>
  <si>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</si>
  <si>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</si>
  <si>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</si>
  <si>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</si>
  <si>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</si>
  <si>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</si>
  <si>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</si>
  <si>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</si>
  <si>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</si>
  <si>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</si>
  <si>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</si>
  <si>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</si>
  <si>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</si>
  <si>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</si>
  <si>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</si>
  <si>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</si>
  <si>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</si>
  <si>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</si>
  <si>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</si>
  <si>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</si>
  <si>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</si>
  <si>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</si>
  <si>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</si>
  <si>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</si>
  <si>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</si>
  <si>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</si>
  <si>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</si>
  <si>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</si>
  <si>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</si>
  <si>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</si>
  <si>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</si>
  <si>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</si>
  <si>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</si>
  <si>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</si>
  <si>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</si>
  <si>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</si>
  <si>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</si>
  <si>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</si>
  <si>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</si>
  <si>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</si>
  <si>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</si>
  <si>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</si>
  <si>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</si>
  <si>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</si>
  <si>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</si>
  <si>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</si>
  <si>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</si>
  <si>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</si>
  <si>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</si>
  <si>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</si>
  <si>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</si>
  <si>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</si>
  <si>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</si>
  <si>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</si>
  <si>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</si>
  <si>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</si>
  <si>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</si>
  <si>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</si>
  <si>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</si>
  <si>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</si>
  <si>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</si>
  <si>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</si>
  <si>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</si>
  <si>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</si>
  <si>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</si>
  <si>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</si>
  <si>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</si>
  <si>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</si>
  <si>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</si>
  <si>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</si>
  <si>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</si>
  <si>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</si>
  <si>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</si>
  <si>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</si>
  <si>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</si>
  <si>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</si>
  <si>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</si>
  <si>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</si>
  <si>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</si>
  <si>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</si>
  <si>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</si>
  <si>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</si>
  <si>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</si>
  <si>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</si>
  <si>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</si>
  <si>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</si>
  <si>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</si>
  <si>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</si>
  <si>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</si>
  <si>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</si>
  <si>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</si>
  <si>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</si>
  <si>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</si>
  <si>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</si>
  <si>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</si>
  <si>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</si>
  <si>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</si>
  <si>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</si>
  <si>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</si>
  <si>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</si>
  <si>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</si>
  <si>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</si>
  <si>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</si>
  <si>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</si>
  <si>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</si>
  <si>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</si>
  <si>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</si>
  <si>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</si>
  <si>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</si>
  <si>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</si>
  <si>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</si>
  <si>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</si>
  <si>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</si>
  <si>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</si>
  <si>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</si>
  <si>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</si>
  <si>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</si>
  <si>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</si>
  <si>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</si>
  <si>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</si>
  <si>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</si>
  <si>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</si>
  <si>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</si>
  <si>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</si>
  <si>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</si>
  <si>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</si>
  <si>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</si>
  <si>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</si>
  <si>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</si>
  <si>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</si>
  <si>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</si>
  <si>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</si>
  <si>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</si>
  <si>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</si>
  <si>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</si>
  <si>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</si>
  <si>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</si>
  <si>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</si>
  <si>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</si>
  <si>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</si>
  <si>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</si>
  <si>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</si>
  <si>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</si>
  <si>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</si>
  <si>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</si>
  <si>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</si>
  <si>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</si>
  <si>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</si>
  <si>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</si>
  <si>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</si>
  <si>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</si>
  <si>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</si>
  <si>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</si>
  <si>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</si>
  <si>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</si>
  <si>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</si>
  <si>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</si>
  <si>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</si>
  <si>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</si>
  <si>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</si>
  <si>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</si>
  <si>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</si>
  <si>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</si>
  <si>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</si>
  <si>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</si>
  <si>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</si>
  <si>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</si>
  <si>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</si>
  <si>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</si>
  <si>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</si>
  <si>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</si>
  <si>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</si>
  <si>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</si>
  <si>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</si>
  <si>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</si>
  <si>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</si>
  <si>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</si>
  <si>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</si>
  <si>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</si>
  <si>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</si>
  <si>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</si>
  <si>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</si>
  <si>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</si>
  <si>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</si>
  <si>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</si>
  <si>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</si>
  <si>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</si>
  <si>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</si>
  <si>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</si>
  <si>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</si>
  <si>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</si>
  <si>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</si>
  <si>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</si>
  <si>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</si>
  <si>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</si>
  <si>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</si>
  <si>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</si>
  <si>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</si>
  <si>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</si>
  <si>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</si>
  <si>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</si>
  <si>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</si>
  <si>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</si>
  <si>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</si>
  <si>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</si>
  <si>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</si>
  <si>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</si>
  <si>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</si>
  <si>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</si>
  <si>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</si>
  <si>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</si>
  <si>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</si>
  <si>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</si>
  <si>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</si>
  <si>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</si>
  <si>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</si>
  <si>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</si>
  <si>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</si>
  <si>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</si>
  <si>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</si>
  <si>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</si>
  <si>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</si>
  <si>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</si>
  <si>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</si>
  <si>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</si>
  <si>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</si>
  <si>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</si>
  <si>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</si>
  <si>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</si>
  <si>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</si>
  <si>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</si>
  <si>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</si>
  <si>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</si>
  <si>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</si>
  <si>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</si>
  <si>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</si>
  <si>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</si>
  <si>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</si>
  <si>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</si>
  <si>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</si>
  <si>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</si>
  <si>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</si>
  <si>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</si>
  <si>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</si>
  <si>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</si>
  <si>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</si>
  <si>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</si>
  <si>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</si>
  <si>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</si>
  <si>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</si>
  <si>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</si>
  <si>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</si>
  <si>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</si>
  <si>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</si>
  <si>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</si>
  <si>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</si>
  <si>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</si>
  <si>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</si>
  <si>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</si>
  <si>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</si>
  <si>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</si>
  <si>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</si>
  <si>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</si>
  <si>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</si>
  <si>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</si>
  <si>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</si>
  <si>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</si>
  <si>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</si>
  <si>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</si>
  <si>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</si>
  <si>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</si>
  <si>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</si>
  <si>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</si>
  <si>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</si>
  <si>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</si>
  <si>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</si>
  <si>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</si>
  <si>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</si>
  <si>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</si>
  <si>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</si>
  <si>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</si>
  <si>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</si>
  <si>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</si>
  <si>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</si>
  <si>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</si>
  <si>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</si>
  <si>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</si>
  <si>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</si>
  <si>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</si>
  <si>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</si>
  <si>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</si>
  <si>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</si>
  <si>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</si>
  <si>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</si>
  <si>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</si>
  <si>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</si>
  <si>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</si>
  <si>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</si>
  <si>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</si>
  <si>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</si>
  <si>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</si>
  <si>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</si>
  <si>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</si>
  <si>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</si>
  <si>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</si>
  <si>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</si>
  <si>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</si>
  <si>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</si>
  <si>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</si>
  <si>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</si>
  <si>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</si>
  <si>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</si>
  <si>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</si>
  <si>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</si>
  <si>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</si>
  <si>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</si>
  <si>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</si>
  <si>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</si>
  <si>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</si>
  <si>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</si>
  <si>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</si>
  <si>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</si>
  <si>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</si>
  <si>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</si>
  <si>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</si>
  <si>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</si>
  <si>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</si>
  <si>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</si>
  <si>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</si>
  <si>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</si>
  <si>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</si>
  <si>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</si>
  <si>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</si>
  <si>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</si>
  <si>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</si>
  <si>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</si>
  <si>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</si>
  <si>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</si>
  <si>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</si>
  <si>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</si>
  <si>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</si>
  <si>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</si>
  <si>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</si>
  <si>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</si>
  <si>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</si>
  <si>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</si>
  <si>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</si>
  <si>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</si>
  <si>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</si>
  <si>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</si>
  <si>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</si>
  <si>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</si>
  <si>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</si>
  <si>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</si>
  <si>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</si>
  <si>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</si>
  <si>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</si>
  <si>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</si>
  <si>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</si>
  <si>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</si>
  <si>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</si>
  <si>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</si>
  <si>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</si>
  <si>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</si>
  <si>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</si>
  <si>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</si>
  <si>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</si>
  <si>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</si>
  <si>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</si>
  <si>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</si>
  <si>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</si>
  <si>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</si>
  <si>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</si>
  <si>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</si>
  <si>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</si>
  <si>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</si>
  <si>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</si>
  <si>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</si>
  <si>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</si>
  <si>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</si>
  <si>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</si>
  <si>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</si>
  <si>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</si>
  <si>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</si>
  <si>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</si>
  <si>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</si>
  <si>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</si>
  <si>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</si>
  <si>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</si>
  <si>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</si>
  <si>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</si>
  <si>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</si>
  <si>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</si>
  <si>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</si>
  <si>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</si>
  <si>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</si>
  <si>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</si>
  <si>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</si>
  <si>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</si>
  <si>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</si>
  <si>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</si>
  <si>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</si>
  <si>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</si>
  <si>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</si>
  <si>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</si>
  <si>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</si>
  <si>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</si>
  <si>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</si>
  <si>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</si>
  <si>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</si>
  <si>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</si>
  <si>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</si>
  <si>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</si>
  <si>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</si>
  <si>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</si>
  <si>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</si>
  <si>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</si>
  <si>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</si>
  <si>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</si>
  <si>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</si>
  <si>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</si>
  <si>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</si>
  <si>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</si>
  <si>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</si>
  <si>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</si>
  <si>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</si>
  <si>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</si>
  <si>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</si>
  <si>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</si>
  <si>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</si>
  <si>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</si>
  <si>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</si>
  <si>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</si>
  <si>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</si>
  <si>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</si>
  <si>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</si>
  <si>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</si>
  <si>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</si>
  <si>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</si>
  <si>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</si>
  <si>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</si>
  <si>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</si>
  <si>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</si>
  <si>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</si>
  <si>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</si>
  <si>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</si>
  <si>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</si>
  <si>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</si>
  <si>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</si>
  <si>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</si>
  <si>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</si>
  <si>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</si>
  <si>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</si>
  <si>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</si>
  <si>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</si>
  <si>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</si>
  <si>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</si>
  <si>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</si>
  <si>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</si>
  <si>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</si>
  <si>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</si>
  <si>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</si>
  <si>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</si>
  <si>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</si>
  <si>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</si>
  <si>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</si>
  <si>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</si>
  <si>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</si>
  <si>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</si>
  <si>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</si>
  <si>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</si>
  <si>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</si>
  <si>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</si>
  <si>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</si>
  <si>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</si>
  <si>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</si>
  <si>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</si>
  <si>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</si>
  <si>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</si>
  <si>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</si>
  <si>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</si>
  <si>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</si>
  <si>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</si>
  <si>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</si>
  <si>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</si>
  <si>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</si>
  <si>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</si>
  <si>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</si>
  <si>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</si>
  <si>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</si>
  <si>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</si>
  <si>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</si>
  <si>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</si>
  <si>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</si>
  <si>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</si>
  <si>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</si>
  <si>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</si>
  <si>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</si>
  <si>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</si>
  <si>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</si>
  <si>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</si>
  <si>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</si>
  <si>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</si>
  <si>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</si>
  <si>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</si>
  <si>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</si>
  <si>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</si>
  <si>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</si>
  <si>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</si>
  <si>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</si>
  <si>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</si>
  <si>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</si>
  <si>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</si>
  <si>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</si>
  <si>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</si>
  <si>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</si>
  <si>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</si>
  <si>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</si>
  <si>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</si>
  <si>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</si>
  <si>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</si>
  <si>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</si>
  <si>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</si>
  <si>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</si>
  <si>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</si>
  <si>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</si>
  <si>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</si>
  <si>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</si>
  <si>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</si>
  <si>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</si>
  <si>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</si>
  <si>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</si>
  <si>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</si>
  <si>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</si>
  <si>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</si>
  <si>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</si>
  <si>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</si>
  <si>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</si>
  <si>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</si>
  <si>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</si>
  <si>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</si>
  <si>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</si>
  <si>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</si>
  <si>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</si>
  <si>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</si>
  <si>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</si>
  <si>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</si>
  <si>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</si>
  <si>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</si>
  <si>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</si>
  <si>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</si>
  <si>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</si>
  <si>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</si>
  <si>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</si>
  <si>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</si>
  <si>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</si>
  <si>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</si>
  <si>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</si>
  <si>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</si>
  <si>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</si>
  <si>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</si>
  <si>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</si>
  <si>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</si>
  <si>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</si>
  <si>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</si>
  <si>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</si>
  <si>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</si>
  <si>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</si>
  <si>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</si>
  <si>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</si>
  <si>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</si>
  <si>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</si>
  <si>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</si>
  <si>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</si>
  <si>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</si>
  <si>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</si>
  <si>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</si>
  <si>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</si>
  <si>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</si>
  <si>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</si>
  <si>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</si>
  <si>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</si>
  <si>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</si>
  <si>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</si>
  <si>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</si>
  <si>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</si>
  <si>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</si>
  <si>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</si>
  <si>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</si>
  <si>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</si>
  <si>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</si>
  <si>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</si>
  <si>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</si>
  <si>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</si>
  <si>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</si>
  <si>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</si>
  <si>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</si>
  <si>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</si>
  <si>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</si>
  <si>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</si>
  <si>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</si>
  <si>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</si>
  <si>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</si>
  <si>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</si>
  <si>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</si>
  <si>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</si>
  <si>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</si>
  <si>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</si>
  <si>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</si>
  <si>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</si>
  <si>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</si>
  <si>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</si>
  <si>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</si>
  <si>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</si>
  <si>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</si>
  <si>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</si>
  <si>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</si>
  <si>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</si>
  <si>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</si>
  <si>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</si>
  <si>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</si>
  <si>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</si>
  <si>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</si>
  <si>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</si>
  <si>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</si>
  <si>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</si>
  <si>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</si>
  <si>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</si>
  <si>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</si>
  <si>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</si>
  <si>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</si>
  <si>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</si>
  <si>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</si>
  <si>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</si>
  <si>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</si>
  <si>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</si>
  <si>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</si>
  <si>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</si>
  <si>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</si>
  <si>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</si>
  <si>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</si>
  <si>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</si>
  <si>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</si>
  <si>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</si>
  <si>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</si>
  <si>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</si>
  <si>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</si>
  <si>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</si>
  <si>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</si>
  <si>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</si>
  <si>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</si>
  <si>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</si>
  <si>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</si>
  <si>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</si>
  <si>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</si>
  <si>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</si>
  <si>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</si>
  <si>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</si>
  <si>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</si>
  <si>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</si>
  <si>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</si>
  <si>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</si>
  <si>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</si>
  <si>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</si>
  <si>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</si>
  <si>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</si>
  <si>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</si>
  <si>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</si>
  <si>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</si>
  <si>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</si>
  <si>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</si>
  <si>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</si>
  <si>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</si>
  <si>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</si>
  <si>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</si>
  <si>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</si>
  <si>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</si>
  <si>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</si>
  <si>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</si>
  <si>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</si>
  <si>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</si>
  <si>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</si>
  <si>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</si>
  <si>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</si>
  <si>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</si>
  <si>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</si>
  <si>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</si>
  <si>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</si>
  <si>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</si>
  <si>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</si>
  <si>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</si>
  <si>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</si>
  <si>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</si>
  <si>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</si>
  <si>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</si>
  <si>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</si>
  <si>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</si>
  <si>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</si>
  <si>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</si>
  <si>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</si>
  <si>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</si>
  <si>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</si>
  <si>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</si>
  <si>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</si>
  <si>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</si>
  <si>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</si>
  <si>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</si>
  <si>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</si>
  <si>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</si>
  <si>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</si>
  <si>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</si>
  <si>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</si>
  <si>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</si>
  <si>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</si>
  <si>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</si>
  <si>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</si>
  <si>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</si>
  <si>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</si>
  <si>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</si>
  <si>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</si>
  <si>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</si>
  <si>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</si>
  <si>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</si>
  <si>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</si>
  <si>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</si>
  <si>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</si>
  <si>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</si>
  <si>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</si>
  <si>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</si>
  <si>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</si>
  <si>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</si>
  <si>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</si>
  <si>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</si>
  <si>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</si>
  <si>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</si>
  <si>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</si>
  <si>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</si>
  <si>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</si>
  <si>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</si>
  <si>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</si>
  <si>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</si>
  <si>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</si>
  <si>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</si>
  <si>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</si>
  <si>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</si>
  <si>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</si>
  <si>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</si>
  <si>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</si>
  <si>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</si>
  <si>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</si>
  <si>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</si>
  <si>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</si>
  <si>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</si>
  <si>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</si>
  <si>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</si>
  <si>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</si>
  <si>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</si>
  <si>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</si>
  <si>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</si>
  <si>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</si>
  <si>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</si>
  <si>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</si>
  <si>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</si>
  <si>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</si>
  <si>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</si>
  <si>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</si>
  <si>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</si>
  <si>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</si>
  <si>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</si>
  <si>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</si>
  <si>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</si>
  <si>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</si>
  <si>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</si>
  <si>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</si>
  <si>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</si>
  <si>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</si>
  <si>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</si>
  <si>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</si>
  <si>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</si>
  <si>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</si>
  <si>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</si>
  <si>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</si>
  <si>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</si>
  <si>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</si>
  <si>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</si>
  <si>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</si>
  <si>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</si>
  <si>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</si>
  <si>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</si>
  <si>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</si>
  <si>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</si>
  <si>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</si>
  <si>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</si>
  <si>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</si>
  <si>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</si>
  <si>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</si>
  <si>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</si>
  <si>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</si>
  <si>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</si>
  <si>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</si>
  <si>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</si>
  <si>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</si>
  <si>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</si>
  <si>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</si>
  <si>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</si>
  <si>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</si>
  <si>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</si>
  <si>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</si>
  <si>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</si>
  <si>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</si>
  <si>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</si>
  <si>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</si>
  <si>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</si>
  <si>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</si>
  <si>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</si>
  <si>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</si>
  <si>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</si>
  <si>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</si>
  <si>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</si>
  <si>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</si>
  <si>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</si>
  <si>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</si>
  <si>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</si>
  <si>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</si>
  <si>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</si>
  <si>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</si>
  <si>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</si>
  <si>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</si>
  <si>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</si>
  <si>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</si>
  <si>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</si>
  <si>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</si>
  <si>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</si>
  <si>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</si>
  <si>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</si>
  <si>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</si>
  <si>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</si>
  <si>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</si>
  <si>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</si>
  <si>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</si>
  <si>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</si>
  <si>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</si>
  <si>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</si>
  <si>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</si>
  <si>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</si>
  <si>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</si>
  <si>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</si>
  <si>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</si>
  <si>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</si>
  <si>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</si>
  <si>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</si>
  <si>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</si>
  <si>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</si>
  <si>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</si>
  <si>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</si>
  <si>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</si>
  <si>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</si>
  <si>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</si>
  <si>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</si>
  <si>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</si>
  <si>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</si>
  <si>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</si>
  <si>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</si>
  <si>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</si>
  <si>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</si>
  <si>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</si>
  <si>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</si>
  <si>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</si>
  <si>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</si>
  <si>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</si>
  <si>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</si>
  <si>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</si>
  <si>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</si>
  <si>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</si>
  <si>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</si>
  <si>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</si>
  <si>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</si>
  <si>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</si>
  <si>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</si>
  <si>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</si>
  <si>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</si>
  <si>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</si>
  <si>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</si>
  <si>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</si>
  <si>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</si>
  <si>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</si>
  <si>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</si>
  <si>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</si>
  <si>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</si>
  <si>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</si>
  <si>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</si>
  <si>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</si>
  <si>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</si>
  <si>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</si>
  <si>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</si>
  <si>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</si>
  <si>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</si>
  <si>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</si>
  <si>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</si>
  <si>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</si>
  <si>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</si>
  <si>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</si>
  <si>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</si>
  <si>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</si>
  <si>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</si>
  <si>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</si>
  <si>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</si>
  <si>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</si>
  <si>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</si>
  <si>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</si>
  <si>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</si>
  <si>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</si>
  <si>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</si>
  <si>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</si>
  <si>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</si>
  <si>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</si>
  <si>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</si>
  <si>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</si>
  <si>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</si>
  <si>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</si>
  <si>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</si>
  <si>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</si>
  <si>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</si>
  <si>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</si>
  <si>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</si>
  <si>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</si>
  <si>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</si>
  <si>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</si>
  <si>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</si>
  <si>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</si>
  <si>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</si>
  <si>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</si>
  <si>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</si>
  <si>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</si>
  <si>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</si>
  <si>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</si>
  <si>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</si>
  <si>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</si>
  <si>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</si>
  <si>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</si>
  <si>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</si>
  <si>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</si>
  <si>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</si>
  <si>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</si>
  <si>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</si>
  <si>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</si>
  <si>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</si>
  <si>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</si>
  <si>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</si>
  <si>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</si>
  <si>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</si>
  <si>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</si>
  <si>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</si>
  <si>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</si>
  <si>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</si>
  <si>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</si>
  <si>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</si>
  <si>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</si>
  <si>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</si>
  <si>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</si>
  <si>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</si>
  <si>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</si>
  <si>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</si>
  <si>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</si>
  <si>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</si>
  <si>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</si>
  <si>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</si>
  <si>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</si>
  <si>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</si>
  <si>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</si>
  <si>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</si>
  <si>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</si>
  <si>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</si>
  <si>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</si>
  <si>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</si>
  <si>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</si>
  <si>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</si>
  <si>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</si>
  <si>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</si>
  <si>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</si>
  <si>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</si>
  <si>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</si>
  <si>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</si>
  <si>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</si>
  <si>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</si>
  <si>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</si>
  <si>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</si>
  <si>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</si>
  <si>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</si>
  <si>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</si>
  <si>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</si>
  <si>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</si>
  <si>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</si>
  <si>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</si>
  <si>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</si>
  <si>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</si>
  <si>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</si>
  <si>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</si>
  <si>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</si>
  <si>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</si>
  <si>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</si>
  <si>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</si>
  <si>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</si>
  <si>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</si>
  <si>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</si>
  <si>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</si>
  <si>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</si>
  <si>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</si>
  <si>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</si>
  <si>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</si>
  <si>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</si>
  <si>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</si>
  <si>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</si>
  <si>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</si>
  <si>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</si>
  <si>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</si>
  <si>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</si>
  <si>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</si>
  <si>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</si>
  <si>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</si>
  <si>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</si>
  <si>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</si>
  <si>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</si>
  <si>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</si>
  <si>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</si>
  <si>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</si>
  <si>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</si>
  <si>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</si>
  <si>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</si>
  <si>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</si>
  <si>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</si>
  <si>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</si>
  <si>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</si>
  <si>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</si>
  <si>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</si>
  <si>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</si>
  <si>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</si>
  <si>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</si>
  <si>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</si>
  <si>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</si>
  <si>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</si>
  <si>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</si>
  <si>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</si>
  <si>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</si>
  <si>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</si>
  <si>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</si>
  <si>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</si>
  <si>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</si>
  <si>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</si>
  <si>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</si>
  <si>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</si>
  <si>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</si>
  <si>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</si>
  <si>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</si>
  <si>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</si>
  <si>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</si>
  <si>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</si>
  <si>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</si>
  <si>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</si>
  <si>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</si>
  <si>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</si>
  <si>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</si>
  <si>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</si>
  <si>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</si>
  <si>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</si>
  <si>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</si>
  <si>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</si>
  <si>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</si>
  <si>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</si>
  <si>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</si>
  <si>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</si>
  <si>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</si>
  <si>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</si>
  <si>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</si>
  <si>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</si>
  <si>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</si>
  <si>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</si>
  <si>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</si>
  <si>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</si>
  <si>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</si>
  <si>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</si>
  <si>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</si>
  <si>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</si>
  <si>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</si>
  <si>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</si>
  <si>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</si>
  <si>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</si>
  <si>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</si>
  <si>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</si>
  <si>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</si>
  <si>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</si>
  <si>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</si>
  <si>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</si>
  <si>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</si>
  <si>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</si>
  <si>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</si>
  <si>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</si>
  <si>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</si>
  <si>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</si>
  <si>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</si>
  <si>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</si>
  <si>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</si>
  <si>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</si>
  <si>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</si>
  <si>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</si>
  <si>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</si>
  <si>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</si>
  <si>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</si>
  <si>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</si>
  <si>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</si>
  <si>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</si>
  <si>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</si>
  <si>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</si>
  <si>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</si>
  <si>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</si>
  <si>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</si>
  <si>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</si>
  <si>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</si>
  <si>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</si>
  <si>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</si>
  <si>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</si>
  <si>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</si>
  <si>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</si>
  <si>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</si>
  <si>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</si>
  <si>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</si>
  <si>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</si>
  <si>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</si>
  <si>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</si>
  <si>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</si>
  <si>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</si>
  <si>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</si>
  <si>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</si>
  <si>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</si>
  <si>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</si>
  <si>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</si>
  <si>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</si>
  <si>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</si>
  <si>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</si>
  <si>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</si>
  <si>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</si>
  <si>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</si>
  <si>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</si>
  <si>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</si>
  <si>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</si>
  <si>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</si>
  <si>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</si>
  <si>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</si>
  <si>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</si>
  <si>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</si>
  <si>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</si>
  <si>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</si>
  <si>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</si>
  <si>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</si>
  <si>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</si>
  <si>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</si>
  <si>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</si>
  <si>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</si>
  <si>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</si>
  <si>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</si>
  <si>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</si>
  <si>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</si>
  <si>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</si>
  <si>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</si>
  <si>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</si>
  <si>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</si>
  <si>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</si>
  <si>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</si>
  <si>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</si>
  <si>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</si>
  <si>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</si>
  <si>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</si>
  <si>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</si>
  <si>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</si>
  <si>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</si>
  <si>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</si>
  <si>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</si>
  <si>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</si>
  <si>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</si>
  <si>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</si>
  <si>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</si>
  <si>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</si>
  <si>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</si>
  <si>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</si>
  <si>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</si>
  <si>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</si>
  <si>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</si>
  <si>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</si>
  <si>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</si>
  <si>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</si>
  <si>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</si>
  <si>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</si>
  <si>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</si>
  <si>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</si>
  <si>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</si>
  <si>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</si>
  <si>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</si>
  <si>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</si>
  <si>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</si>
  <si>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</si>
  <si>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</si>
  <si>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</si>
  <si>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</si>
  <si>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</si>
  <si>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</si>
  <si>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</si>
  <si>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</si>
  <si>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</si>
  <si>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</si>
  <si>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</si>
  <si>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</si>
  <si>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</si>
  <si>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</si>
  <si>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</si>
  <si>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</si>
  <si>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</si>
  <si>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</si>
  <si>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</si>
  <si>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</si>
  <si>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</si>
  <si>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</si>
  <si>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</si>
  <si>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</si>
  <si>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</si>
  <si>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</si>
  <si>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</si>
  <si>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</si>
  <si>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</si>
  <si>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</si>
  <si>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</si>
  <si>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</si>
  <si>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</si>
  <si>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</si>
  <si>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</si>
  <si>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</si>
  <si>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</si>
  <si>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</si>
  <si>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</si>
  <si>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</si>
  <si>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</si>
  <si>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</si>
  <si>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</si>
  <si>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</si>
  <si>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</si>
  <si>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</si>
  <si>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</si>
  <si>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</si>
  <si>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</si>
  <si>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</si>
  <si>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</si>
  <si>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</si>
  <si>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</si>
  <si>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</si>
  <si>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</si>
  <si>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</si>
  <si>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</si>
  <si>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</si>
  <si>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</si>
  <si>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</si>
  <si>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</si>
  <si>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</si>
  <si>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</si>
  <si>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</si>
  <si>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</si>
  <si>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</si>
  <si>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</si>
  <si>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</si>
  <si>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</si>
  <si>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</si>
  <si>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</si>
  <si>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</si>
  <si>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</si>
  <si>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</si>
  <si>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</si>
  <si>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</si>
  <si>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</si>
  <si>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</si>
  <si>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</si>
  <si>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</si>
  <si>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</si>
  <si>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</si>
  <si>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</si>
  <si>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</si>
  <si>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</si>
  <si>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</si>
  <si>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</si>
  <si>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</si>
  <si>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</si>
  <si>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</si>
  <si>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</si>
  <si>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</si>
  <si>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</si>
  <si>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</si>
  <si>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</si>
  <si>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</si>
  <si>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</si>
  <si>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</si>
  <si>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</si>
  <si>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</si>
  <si>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</si>
  <si>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</si>
  <si>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</si>
  <si>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</si>
  <si>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</si>
  <si>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</si>
  <si>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</si>
  <si>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</si>
  <si>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</si>
  <si>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</si>
  <si>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</si>
  <si>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</si>
  <si>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</si>
  <si>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</si>
  <si>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</si>
  <si>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</si>
  <si>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</si>
  <si>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</si>
  <si>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</si>
  <si>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</si>
  <si>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</si>
  <si>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</si>
  <si>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</si>
  <si>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</si>
  <si>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</si>
  <si>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</si>
  <si>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</si>
  <si>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</si>
  <si>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</si>
  <si>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</si>
  <si>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</si>
  <si>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</si>
  <si>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</si>
  <si>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</si>
  <si>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</si>
  <si>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</si>
  <si>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</si>
  <si>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</si>
  <si>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</si>
  <si>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</si>
  <si>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</si>
  <si>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</si>
  <si>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</si>
  <si>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</si>
  <si>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</si>
  <si>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</si>
  <si>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</si>
  <si>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</si>
  <si>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</si>
  <si>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</si>
  <si>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</si>
  <si>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</si>
  <si>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</si>
  <si>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</si>
  <si>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</si>
  <si>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</si>
  <si>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</si>
  <si>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</si>
  <si>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</si>
  <si>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</si>
  <si>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</si>
  <si>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</si>
  <si>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</si>
  <si>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</si>
  <si>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</si>
  <si>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</si>
  <si>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</si>
  <si>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</si>
  <si>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</si>
  <si>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</si>
  <si>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</si>
  <si>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</si>
  <si>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</si>
  <si>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</si>
  <si>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</si>
  <si>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</si>
  <si>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</si>
  <si>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</si>
  <si>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</si>
  <si>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</si>
  <si>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</si>
  <si>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</si>
  <si>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</si>
  <si>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</si>
  <si>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</si>
  <si>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</si>
  <si>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</si>
  <si>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</si>
  <si>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</si>
  <si>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</si>
  <si>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</si>
  <si>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</si>
  <si>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</si>
  <si>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</si>
  <si>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</si>
  <si>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</si>
  <si>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</si>
  <si>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</si>
  <si>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</si>
  <si>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</si>
  <si>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</si>
  <si>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</si>
  <si>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</si>
  <si>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</si>
  <si>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</si>
  <si>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</si>
  <si>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</si>
  <si>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</si>
  <si>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</si>
  <si>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</si>
  <si>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</si>
  <si>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</si>
  <si>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</si>
  <si>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</si>
  <si>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</si>
  <si>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</si>
  <si>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</si>
  <si>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</si>
  <si>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</si>
  <si>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</si>
  <si>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</si>
  <si>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</si>
  <si>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</si>
  <si>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</si>
  <si>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</si>
  <si>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</si>
  <si>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</si>
  <si>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</si>
  <si>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</si>
  <si>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</si>
  <si>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</si>
  <si>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</si>
  <si>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</si>
  <si>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</si>
  <si>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</si>
  <si>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</si>
  <si>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</si>
  <si>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</si>
  <si>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</si>
  <si>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</si>
  <si>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</si>
  <si>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</si>
  <si>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</si>
  <si>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</si>
  <si>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</si>
  <si>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</si>
  <si>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</si>
  <si>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</si>
  <si>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</si>
  <si>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</si>
  <si>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</si>
  <si>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</si>
  <si>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</si>
  <si>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</si>
  <si>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</si>
  <si>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</si>
  <si>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</si>
  <si>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</si>
  <si>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</si>
  <si>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</si>
  <si>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</si>
  <si>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</si>
  <si>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</si>
  <si>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</si>
  <si>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</si>
  <si>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</si>
  <si>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</si>
  <si>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</si>
  <si>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</si>
  <si>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</si>
  <si>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</si>
  <si>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</si>
  <si>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</si>
  <si>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</si>
  <si>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</si>
  <si>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</si>
  <si>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</si>
  <si>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</si>
  <si>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</si>
  <si>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</si>
  <si>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</si>
  <si>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</si>
  <si>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</si>
  <si>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</si>
  <si>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</si>
  <si>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</si>
  <si>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</si>
  <si>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</si>
  <si>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</si>
  <si>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</si>
  <si>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</si>
  <si>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</si>
  <si>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</si>
  <si>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</si>
  <si>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</si>
  <si>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</si>
  <si>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</si>
  <si>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</si>
  <si>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</si>
  <si>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</si>
  <si>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</si>
  <si>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</si>
  <si>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</si>
  <si>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</si>
  <si>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</si>
  <si>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</si>
  <si>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</si>
  <si>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</si>
  <si>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</si>
  <si>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</si>
  <si>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</si>
  <si>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</si>
  <si>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</si>
  <si>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</si>
  <si>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</si>
  <si>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</si>
  <si>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</si>
  <si>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</si>
  <si>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</si>
  <si>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</si>
  <si>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</si>
  <si>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</si>
  <si>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</si>
  <si>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</si>
  <si>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</si>
  <si>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</si>
  <si>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</si>
  <si>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</si>
  <si>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</si>
  <si>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</si>
  <si>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</si>
  <si>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</si>
  <si>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</si>
  <si>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</si>
  <si>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</si>
  <si>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</si>
  <si>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</si>
  <si>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</si>
  <si>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</si>
  <si>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</si>
  <si>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</si>
  <si>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</si>
  <si>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</si>
  <si>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</si>
  <si>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</si>
  <si>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</si>
  <si>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</si>
  <si>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</si>
  <si>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</si>
  <si>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</si>
  <si>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</si>
  <si>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</si>
  <si>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</si>
  <si>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</si>
  <si>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</si>
  <si>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</si>
  <si>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</si>
  <si>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</si>
  <si>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</si>
  <si>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</si>
  <si>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</si>
  <si>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</si>
  <si>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</si>
  <si>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</si>
  <si>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</si>
  <si>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</si>
  <si>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</si>
  <si>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</si>
  <si>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</si>
  <si>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</si>
  <si>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</si>
  <si>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</si>
  <si>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</si>
  <si>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</si>
  <si>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</si>
  <si>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</si>
  <si>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</si>
  <si>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</si>
  <si>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</si>
  <si>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</si>
  <si>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</si>
  <si>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</si>
  <si>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</si>
  <si>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</si>
  <si>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</si>
  <si>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</si>
  <si>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</si>
  <si>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</si>
  <si>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</si>
  <si>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</si>
  <si>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</si>
  <si>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</si>
  <si>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</si>
  <si>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</si>
  <si>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</si>
  <si>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</si>
  <si>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</si>
  <si>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</si>
  <si>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</si>
  <si>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</si>
  <si>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</si>
  <si>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</si>
  <si>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</si>
  <si>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</si>
  <si>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</si>
  <si>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</si>
  <si>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</si>
  <si>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</si>
  <si>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</si>
  <si>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</si>
  <si>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</si>
  <si>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</si>
  <si>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</si>
  <si>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</si>
  <si>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</si>
  <si>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</si>
  <si>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</si>
  <si>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</si>
  <si>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</si>
  <si>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</si>
  <si>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</si>
  <si>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</si>
  <si>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</si>
  <si>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</si>
  <si>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</si>
  <si>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</si>
  <si>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</si>
  <si>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</si>
  <si>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</si>
  <si>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</si>
  <si>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</si>
  <si>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</si>
  <si>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</si>
  <si>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</si>
  <si>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</si>
  <si>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</si>
  <si>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</si>
  <si>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</si>
  <si>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</si>
  <si>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</si>
  <si>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</si>
  <si>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</si>
  <si>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</si>
  <si>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</si>
  <si>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</si>
  <si>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</si>
  <si>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</si>
  <si>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</si>
  <si>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</si>
  <si>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</si>
  <si>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</si>
  <si>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</si>
  <si>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</si>
  <si>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</si>
  <si>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</si>
  <si>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</si>
  <si>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</si>
  <si>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</si>
  <si>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</si>
  <si>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</si>
  <si>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</si>
  <si>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</si>
  <si>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</si>
  <si>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</si>
  <si>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</si>
  <si>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</si>
  <si>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</si>
  <si>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</si>
  <si>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</si>
  <si>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</si>
  <si>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</si>
  <si>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</si>
  <si>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</si>
  <si>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</si>
  <si>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</si>
  <si>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</si>
  <si>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</si>
  <si>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</si>
  <si>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</si>
  <si>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</si>
  <si>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</si>
  <si>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</si>
  <si>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</si>
  <si>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</si>
  <si>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</si>
  <si>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</si>
  <si>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</si>
  <si>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</si>
  <si>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</si>
  <si>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</si>
  <si>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</si>
  <si>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</si>
  <si>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</si>
  <si>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</si>
  <si>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</si>
  <si>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</si>
  <si>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</si>
  <si>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</si>
  <si>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</si>
  <si>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</si>
  <si>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</si>
  <si>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</si>
  <si>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</si>
  <si>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</si>
  <si>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</si>
  <si>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</si>
  <si>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</si>
  <si>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</si>
  <si>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</si>
  <si>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</si>
  <si>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</si>
  <si>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</si>
  <si>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</si>
  <si>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</si>
  <si>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</si>
  <si>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</si>
  <si>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</si>
  <si>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</si>
  <si>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</si>
  <si>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</si>
  <si>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</si>
  <si>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</si>
  <si>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</si>
  <si>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</si>
  <si>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</si>
  <si>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</si>
  <si>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</si>
  <si>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</si>
  <si>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</si>
  <si>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</si>
  <si>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</si>
  <si>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</si>
  <si>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</si>
  <si>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</si>
  <si>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</si>
  <si>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</si>
  <si>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</si>
  <si>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</si>
  <si>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</si>
  <si>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</si>
  <si>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</si>
  <si>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</si>
  <si>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</si>
  <si>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</si>
  <si>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</si>
  <si>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</si>
  <si>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</si>
  <si>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</si>
  <si>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</si>
  <si>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</si>
  <si>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</si>
  <si>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</si>
  <si>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</si>
  <si>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</si>
  <si>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</si>
  <si>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</si>
  <si>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</si>
  <si>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</si>
  <si>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</si>
  <si>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</si>
  <si>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</si>
  <si>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</si>
  <si>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</si>
  <si>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</si>
  <si>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</si>
  <si>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</si>
  <si>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</si>
  <si>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</si>
  <si>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</si>
  <si>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</si>
  <si>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</si>
  <si>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</si>
  <si>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</si>
  <si>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</si>
  <si>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</si>
  <si>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</si>
  <si>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</si>
  <si>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</si>
  <si>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</si>
  <si>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</si>
  <si>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</si>
  <si>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</si>
  <si>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</si>
  <si>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</si>
  <si>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</si>
  <si>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</si>
  <si>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</si>
  <si>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</si>
  <si>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</si>
  <si>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</si>
  <si>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</si>
  <si>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</si>
  <si>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</si>
  <si>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</si>
  <si>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</si>
  <si>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</si>
  <si>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</si>
  <si>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</si>
  <si>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</si>
  <si>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</si>
  <si>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</si>
  <si>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</si>
  <si>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</si>
  <si>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</si>
  <si>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</si>
  <si>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</si>
  <si>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</si>
  <si>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</si>
  <si>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</si>
  <si>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</si>
  <si>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</si>
  <si>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</si>
  <si>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</si>
  <si>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</si>
  <si>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</si>
  <si>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</si>
  <si>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</si>
  <si>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</si>
  <si>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</si>
  <si>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</si>
  <si>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</si>
  <si>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</si>
  <si>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</si>
  <si>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</si>
  <si>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</si>
  <si>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</si>
  <si>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</si>
  <si>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</si>
  <si>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</si>
  <si>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</si>
  <si>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</si>
  <si>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</si>
  <si>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</si>
  <si>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</si>
  <si>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</si>
  <si>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</si>
  <si>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</si>
  <si>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</si>
  <si>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</si>
  <si>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</si>
  <si>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</si>
  <si>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</si>
  <si>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</si>
  <si>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</si>
  <si>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</si>
  <si>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</si>
  <si>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</si>
  <si>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</si>
  <si>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</si>
  <si>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</si>
  <si>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</si>
  <si>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</si>
  <si>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</si>
  <si>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</si>
  <si>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</si>
  <si>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</si>
  <si>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</si>
  <si>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</si>
  <si>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</si>
  <si>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</si>
  <si>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</si>
  <si>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</si>
  <si>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</si>
  <si>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</si>
  <si>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</si>
  <si>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</si>
  <si>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</si>
  <si>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</si>
  <si>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</si>
  <si>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</si>
  <si>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</si>
  <si>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</si>
  <si>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</si>
  <si>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</si>
  <si>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</si>
  <si>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</si>
  <si>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</si>
  <si>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</si>
  <si>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</si>
  <si>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</si>
  <si>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</si>
  <si>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</si>
  <si>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</si>
  <si>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</si>
  <si>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</si>
  <si>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</si>
  <si>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</si>
  <si>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</si>
  <si>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</si>
  <si>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</si>
  <si>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</si>
  <si>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</si>
  <si>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</si>
  <si>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</si>
  <si>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</si>
  <si>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</si>
  <si>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</si>
  <si>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</si>
  <si>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</si>
  <si>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</si>
  <si>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</si>
  <si>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</si>
  <si>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</si>
  <si>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</si>
  <si>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</si>
  <si>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</si>
  <si>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</si>
  <si>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</si>
  <si>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</si>
  <si>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</si>
  <si>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</si>
  <si>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</si>
  <si>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</si>
  <si>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</si>
  <si>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</si>
  <si>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</si>
  <si>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</si>
  <si>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</si>
  <si>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</si>
  <si>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</si>
  <si>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</si>
  <si>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</si>
  <si>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</si>
  <si>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</si>
  <si>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</si>
  <si>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</si>
  <si>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</si>
  <si>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</si>
  <si>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</si>
  <si>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</si>
  <si>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</si>
  <si>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</si>
  <si>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</si>
  <si>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</si>
  <si>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</si>
  <si>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</si>
  <si>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</si>
  <si>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</si>
  <si>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</si>
  <si>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</si>
  <si>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</si>
  <si>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</si>
  <si>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</si>
  <si>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</si>
  <si>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</si>
  <si>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</si>
  <si>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</si>
  <si>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</si>
  <si>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</si>
  <si>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</si>
  <si>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</si>
  <si>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</si>
  <si>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</si>
  <si>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</si>
  <si>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</si>
  <si>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</si>
  <si>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</si>
  <si>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</si>
  <si>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</si>
  <si>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</si>
  <si>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</si>
  <si>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</si>
  <si>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</si>
  <si>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</si>
  <si>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</si>
  <si>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</si>
  <si>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</si>
  <si>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</si>
  <si>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</si>
  <si>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</si>
  <si>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</si>
  <si>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</si>
  <si>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</si>
  <si>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</si>
  <si>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</si>
  <si>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</si>
  <si>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</si>
  <si>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</si>
  <si>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</si>
  <si>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</si>
  <si>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</si>
  <si>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</si>
  <si>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</si>
  <si>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</si>
  <si>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</si>
  <si>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</si>
  <si>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</si>
  <si>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</si>
  <si>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</si>
  <si>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</si>
  <si>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</si>
  <si>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</si>
  <si>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</si>
  <si>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</si>
  <si>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</si>
  <si>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</si>
  <si>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</si>
  <si>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</si>
  <si>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</si>
  <si>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</si>
  <si>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</si>
  <si>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</si>
  <si>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</si>
  <si>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</si>
  <si>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</si>
  <si>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</si>
  <si>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</si>
  <si>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</si>
  <si>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</si>
  <si>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</si>
  <si>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</si>
  <si>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</si>
  <si>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</si>
  <si>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</si>
  <si>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</si>
  <si>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</si>
  <si>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</si>
  <si>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</si>
  <si>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</si>
  <si>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</si>
  <si>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</si>
  <si>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</si>
  <si>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</si>
  <si>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</si>
  <si>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</si>
  <si>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</si>
  <si>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</si>
  <si>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</si>
  <si>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</si>
  <si>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</si>
  <si>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</si>
  <si>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</si>
  <si>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</si>
  <si>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</si>
  <si>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</si>
  <si>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</si>
  <si>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</si>
  <si>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</si>
  <si>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</si>
  <si>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</si>
  <si>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</si>
  <si>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</si>
  <si>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</si>
  <si>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</si>
  <si>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</si>
  <si>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</si>
  <si>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</si>
  <si>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</si>
  <si>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</si>
  <si>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</si>
  <si>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</si>
  <si>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</si>
  <si>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</si>
  <si>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</si>
  <si>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</si>
  <si>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</si>
  <si>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</si>
  <si>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</si>
  <si>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</si>
  <si>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</si>
  <si>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</si>
  <si>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</si>
  <si>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</si>
  <si>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</si>
  <si>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</si>
  <si>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</si>
  <si>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</si>
  <si>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</si>
  <si>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</si>
  <si>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</si>
  <si>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</si>
  <si>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</si>
  <si>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</si>
  <si>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</si>
  <si>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</si>
  <si>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</si>
  <si>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</si>
  <si>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</si>
  <si>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</si>
  <si>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</si>
  <si>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</si>
  <si>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</si>
  <si>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</si>
  <si>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</si>
  <si>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</si>
  <si>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</si>
  <si>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</si>
  <si>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</si>
  <si>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</si>
  <si>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</si>
  <si>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</si>
  <si>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</si>
  <si>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</si>
  <si>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</si>
  <si>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</si>
  <si>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</si>
  <si>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</si>
  <si>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</si>
  <si>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</si>
  <si>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</si>
  <si>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</si>
  <si>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</si>
  <si>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</si>
  <si>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</si>
  <si>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</si>
  <si>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</si>
  <si>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</si>
  <si>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</si>
  <si>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</si>
  <si>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</si>
  <si>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</si>
  <si>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</si>
  <si>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</si>
  <si>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</si>
  <si>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</si>
  <si>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</si>
  <si>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</si>
  <si>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</si>
  <si>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</si>
  <si>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</si>
  <si>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</si>
  <si>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</si>
  <si>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</si>
  <si>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</si>
  <si>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</si>
  <si>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</si>
  <si>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</si>
  <si>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</si>
  <si>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</si>
  <si>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</si>
  <si>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</si>
  <si>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</si>
  <si>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</si>
  <si>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</si>
  <si>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</si>
  <si>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</si>
  <si>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</si>
  <si>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</si>
  <si>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</si>
  <si>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</si>
  <si>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</si>
  <si>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</si>
  <si>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</si>
  <si>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</si>
  <si>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</si>
  <si>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</si>
  <si>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</si>
  <si>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</si>
  <si>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</si>
  <si>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</si>
  <si>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</si>
  <si>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</si>
  <si>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</si>
  <si>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</si>
  <si>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</si>
  <si>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</si>
  <si>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</si>
  <si>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</si>
  <si>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</si>
  <si>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</si>
  <si>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</si>
  <si>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</si>
  <si>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</si>
  <si>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</si>
  <si>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</si>
  <si>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</si>
  <si>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</si>
  <si>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</si>
  <si>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</si>
  <si>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</si>
  <si>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</si>
  <si>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</si>
  <si>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</si>
  <si>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</si>
  <si>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</si>
  <si>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</si>
  <si>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</si>
  <si>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</si>
  <si>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</si>
  <si>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</si>
  <si>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</si>
  <si>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</si>
  <si>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</si>
  <si>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</si>
  <si>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</si>
  <si>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</si>
  <si>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</si>
  <si>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</si>
  <si>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</si>
  <si>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</si>
  <si>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</si>
  <si>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</si>
  <si>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</si>
  <si>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</si>
  <si>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</si>
  <si>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</si>
  <si>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</si>
  <si>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</si>
  <si>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</si>
  <si>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</si>
  <si>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</si>
  <si>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</si>
  <si>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</si>
  <si>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</si>
  <si>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</si>
  <si>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</si>
  <si>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</si>
  <si>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</si>
  <si>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</si>
  <si>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</si>
  <si>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</si>
  <si>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</si>
  <si>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</si>
  <si>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</si>
  <si>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</si>
  <si>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</si>
  <si>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</si>
  <si>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</si>
  <si>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</si>
  <si>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</si>
  <si>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</si>
  <si>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</si>
  <si>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</si>
  <si>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</si>
  <si>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</si>
  <si>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</si>
  <si>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</si>
  <si>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</si>
  <si>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</si>
  <si>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</si>
  <si>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</si>
  <si>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</si>
  <si>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</si>
  <si>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</si>
  <si>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</si>
  <si>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</si>
  <si>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</si>
  <si>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</si>
  <si>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</si>
  <si>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</si>
  <si>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</si>
  <si>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</si>
  <si>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</si>
  <si>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</si>
  <si>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</si>
  <si>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</si>
  <si>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</si>
  <si>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</si>
  <si>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</si>
  <si>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</si>
  <si>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</si>
  <si>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</si>
  <si>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</si>
  <si>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</si>
  <si>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</si>
  <si>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</si>
  <si>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</si>
  <si>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</si>
  <si>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</si>
  <si>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</si>
  <si>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</si>
  <si>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</si>
  <si>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</si>
  <si>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</si>
  <si>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</si>
  <si>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</si>
  <si>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</si>
  <si>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</si>
  <si>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</si>
  <si>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</si>
  <si>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</si>
  <si>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</si>
  <si>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</si>
  <si>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</si>
  <si>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</si>
  <si>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</si>
  <si>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</si>
  <si>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</si>
  <si>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</si>
  <si>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</si>
  <si>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</si>
  <si>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</si>
  <si>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</si>
  <si>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</si>
  <si>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</si>
  <si>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</si>
  <si>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</si>
  <si>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</si>
  <si>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</si>
  <si>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</si>
  <si>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</si>
  <si>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</si>
  <si>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</si>
  <si>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</si>
  <si>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</si>
  <si>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</si>
  <si>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</si>
  <si>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</si>
  <si>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</si>
  <si>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</si>
  <si>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</si>
  <si>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</si>
  <si>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</si>
  <si>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</si>
  <si>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</si>
  <si>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</si>
  <si>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</si>
  <si>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</si>
  <si>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</si>
  <si>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</si>
  <si>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</si>
  <si>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</si>
  <si>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</si>
  <si>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</si>
  <si>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</si>
  <si>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</si>
  <si>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</si>
  <si>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</si>
  <si>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</si>
  <si>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</si>
  <si>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</si>
  <si>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</si>
  <si>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</si>
  <si>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</si>
  <si>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</si>
  <si>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</si>
  <si>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</si>
  <si>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</si>
  <si>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</si>
  <si>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</si>
  <si>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</si>
  <si>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</si>
  <si>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</si>
  <si>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</si>
  <si>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</si>
  <si>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</si>
  <si>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</si>
  <si>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</si>
  <si>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</si>
  <si>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</si>
  <si>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</si>
  <si>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</si>
  <si>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</si>
  <si>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</si>
  <si>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</si>
  <si>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</si>
  <si>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</si>
  <si>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</si>
  <si>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</si>
  <si>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</si>
  <si>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</si>
  <si>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</si>
  <si>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</si>
  <si>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</si>
  <si>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</si>
  <si>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</si>
  <si>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</si>
  <si>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</si>
  <si>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</si>
  <si>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</si>
  <si>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</si>
  <si>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</si>
  <si>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</si>
  <si>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</si>
  <si>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</si>
  <si>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</si>
  <si>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</si>
  <si>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</si>
  <si>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</si>
  <si>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</si>
  <si>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</si>
  <si>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</si>
  <si>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</si>
  <si>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</si>
  <si>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</si>
  <si>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</si>
  <si>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</si>
  <si>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</si>
  <si>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</si>
  <si>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</si>
  <si>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</si>
  <si>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</si>
  <si>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</si>
  <si>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</si>
  <si>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</si>
  <si>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</si>
  <si>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</si>
  <si>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</si>
  <si>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</si>
  <si>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</si>
  <si>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</si>
  <si>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</si>
  <si>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</si>
  <si>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</si>
  <si>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</si>
  <si>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</si>
  <si>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</si>
  <si>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</si>
  <si>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</si>
  <si>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</si>
  <si>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</si>
  <si>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</si>
  <si>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</si>
  <si>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</si>
  <si>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</si>
  <si>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</si>
  <si>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</si>
  <si>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</si>
  <si>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</si>
  <si>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</si>
  <si>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</si>
  <si>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</si>
  <si>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</si>
  <si>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</si>
  <si>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</si>
  <si>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</si>
  <si>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</si>
  <si>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</si>
  <si>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</si>
  <si>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</si>
  <si>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</si>
  <si>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</si>
  <si>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</si>
  <si>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</si>
  <si>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</si>
  <si>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</si>
  <si>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</si>
  <si>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</si>
  <si>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</si>
  <si>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</si>
  <si>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</si>
  <si>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</si>
  <si>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</si>
  <si>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</si>
  <si>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</si>
  <si>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</si>
  <si>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</si>
  <si>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</si>
  <si>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</si>
  <si>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</si>
  <si>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</si>
  <si>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</si>
  <si>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</si>
  <si>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</si>
  <si>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</si>
  <si>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</si>
  <si>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</si>
  <si>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</si>
  <si>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</si>
  <si>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</si>
  <si>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</si>
  <si>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</si>
  <si>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</si>
  <si>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</si>
  <si>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</si>
  <si>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</si>
  <si>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</si>
  <si>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</si>
  <si>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</si>
  <si>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</si>
  <si>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</si>
  <si>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</si>
  <si>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</si>
  <si>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</si>
  <si>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</si>
  <si>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</si>
  <si>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</si>
  <si>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</si>
  <si>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</si>
  <si>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</si>
  <si>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</si>
  <si>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</si>
  <si>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</si>
  <si>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</si>
  <si>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</si>
  <si>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</si>
  <si>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</si>
  <si>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</si>
  <si>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</si>
  <si>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</si>
  <si>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</si>
  <si>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</si>
  <si>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</si>
  <si>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</si>
  <si>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</si>
  <si>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</si>
  <si>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</si>
  <si>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</si>
  <si>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</si>
  <si>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</si>
  <si>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</si>
  <si>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</si>
  <si>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</si>
  <si>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</si>
  <si>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</si>
  <si>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</si>
  <si>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</si>
  <si>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</si>
  <si>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</si>
  <si>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</si>
  <si>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</si>
  <si>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</si>
  <si>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</si>
  <si>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</si>
  <si>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</si>
  <si>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</si>
  <si>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</si>
  <si>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</si>
  <si>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</si>
  <si>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</si>
  <si>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</si>
  <si>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</si>
  <si>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</si>
  <si>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</si>
  <si>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</si>
  <si>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</si>
  <si>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</si>
  <si>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</si>
  <si>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</si>
  <si>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</si>
  <si>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</si>
  <si>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</si>
  <si>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</si>
  <si>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</si>
  <si>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</si>
  <si>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</si>
  <si>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</si>
  <si>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</si>
  <si>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</si>
  <si>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</si>
  <si>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</si>
  <si>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</si>
  <si>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</si>
  <si>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</si>
  <si>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</si>
  <si>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</si>
  <si>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</si>
  <si>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</si>
  <si>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</si>
  <si>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</si>
  <si>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</si>
  <si>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</si>
  <si>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</si>
  <si>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</si>
  <si>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</si>
  <si>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</si>
  <si>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</si>
  <si>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</si>
  <si>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</si>
  <si>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</si>
  <si>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</si>
  <si>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</si>
  <si>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</si>
  <si>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</si>
  <si>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</si>
  <si>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</si>
  <si>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</si>
  <si>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</si>
  <si>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</si>
  <si>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</si>
  <si>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</si>
  <si>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</si>
  <si>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</si>
  <si>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</si>
  <si>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</si>
  <si>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</si>
  <si>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</si>
  <si>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</si>
  <si>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</si>
  <si>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</si>
  <si>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</si>
  <si>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</si>
  <si>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</si>
  <si>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</si>
  <si>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</si>
  <si>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</si>
  <si>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</si>
  <si>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</si>
  <si>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</si>
  <si>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</si>
  <si>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</si>
  <si>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</si>
  <si>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</si>
  <si>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</si>
  <si>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</si>
  <si>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</si>
  <si>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</si>
  <si>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</si>
  <si>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</si>
  <si>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</si>
  <si>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</si>
  <si>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</si>
  <si>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</si>
  <si>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</si>
  <si>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</si>
  <si>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</si>
  <si>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</si>
  <si>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</si>
  <si>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</si>
  <si>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</si>
  <si>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</si>
  <si>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</si>
  <si>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</si>
  <si>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</si>
  <si>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</si>
  <si>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</si>
  <si>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</si>
  <si>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</si>
  <si>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</si>
  <si>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</si>
  <si>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</si>
  <si>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</si>
  <si>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</si>
  <si>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</si>
  <si>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</si>
  <si>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</si>
  <si>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</si>
  <si>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</si>
  <si>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</si>
  <si>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</si>
  <si>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</si>
  <si>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</si>
  <si>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</si>
  <si>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</si>
  <si>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</si>
  <si>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</si>
  <si>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</si>
  <si>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</si>
  <si>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</si>
  <si>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</si>
  <si>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</si>
  <si>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</si>
  <si>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</si>
  <si>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</si>
  <si>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</si>
  <si>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</si>
  <si>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</si>
  <si>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</si>
  <si>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</si>
  <si>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</si>
  <si>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</si>
  <si>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</si>
  <si>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</si>
  <si>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</si>
  <si>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</si>
  <si>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</si>
  <si>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</si>
  <si>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</si>
  <si>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</si>
  <si>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</si>
  <si>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</si>
  <si>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</si>
  <si>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</si>
  <si>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</si>
  <si>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</si>
  <si>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</si>
  <si>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</si>
  <si>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</si>
  <si>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</si>
  <si>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</si>
  <si>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</si>
  <si>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</si>
  <si>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</si>
  <si>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</si>
  <si>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</si>
  <si>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</si>
  <si>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</si>
  <si>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</si>
  <si>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</si>
  <si>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</si>
  <si>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</si>
  <si>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</si>
  <si>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</si>
  <si>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</si>
  <si>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</si>
  <si>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</si>
  <si>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</si>
  <si>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</si>
  <si>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</si>
  <si>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</si>
  <si>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</si>
  <si>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</si>
  <si>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</si>
  <si>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</si>
  <si>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</si>
  <si>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</si>
  <si>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</si>
  <si>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</si>
  <si>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</si>
  <si>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</si>
  <si>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</si>
  <si>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</si>
  <si>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</si>
  <si>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</si>
  <si>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</si>
  <si>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</si>
  <si>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</si>
  <si>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</si>
  <si>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</si>
  <si>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</si>
  <si>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</si>
  <si>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</si>
  <si>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</si>
  <si>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</si>
  <si>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</si>
  <si>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</si>
  <si>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</si>
  <si>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</si>
  <si>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</si>
  <si>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</si>
  <si>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</si>
  <si>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</si>
  <si>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</si>
  <si>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</si>
  <si>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</si>
  <si>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</si>
  <si>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</si>
  <si>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</si>
  <si>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</si>
  <si>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</si>
  <si>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</si>
  <si>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</si>
  <si>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</si>
  <si>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</si>
  <si>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</si>
  <si>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</si>
  <si>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</si>
  <si>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</si>
  <si>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</si>
  <si>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</si>
  <si>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</si>
  <si>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</si>
  <si>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</si>
  <si>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</si>
  <si>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</si>
  <si>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</si>
  <si>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</si>
  <si>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</si>
  <si>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</si>
  <si>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</si>
  <si>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</si>
  <si>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</si>
  <si>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</si>
  <si>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</si>
  <si>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</si>
  <si>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</si>
  <si>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</si>
  <si>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</si>
  <si>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</si>
  <si>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</si>
  <si>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</si>
  <si>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</si>
  <si>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</si>
  <si>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</si>
  <si>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</si>
  <si>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</si>
  <si>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</si>
  <si>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</si>
  <si>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</si>
  <si>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</si>
  <si>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</si>
  <si>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</si>
  <si>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</si>
  <si>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</si>
  <si>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</si>
  <si>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</si>
  <si>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</si>
  <si>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</si>
  <si>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</si>
  <si>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</si>
  <si>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</si>
  <si>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</si>
  <si>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</si>
  <si>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</si>
  <si>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</si>
  <si>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</si>
  <si>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</si>
  <si>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</si>
  <si>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</si>
  <si>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</si>
  <si>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</si>
  <si>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</si>
  <si>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</si>
  <si>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</si>
  <si>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</si>
  <si>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</si>
  <si>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</si>
  <si>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</si>
  <si>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</si>
  <si>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</si>
  <si>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</si>
  <si>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</si>
  <si>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</si>
  <si>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</si>
  <si>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</si>
  <si>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</si>
  <si>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</si>
  <si>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</si>
  <si>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</si>
  <si>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</si>
  <si>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</si>
  <si>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</si>
  <si>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</si>
  <si>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</si>
  <si>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</si>
  <si>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</si>
  <si>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</si>
  <si>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</si>
  <si>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</si>
  <si>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</si>
  <si>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</si>
  <si>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</si>
  <si>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</si>
  <si>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</si>
  <si>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</si>
  <si>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</si>
  <si>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</si>
  <si>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</si>
  <si>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</si>
  <si>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</si>
  <si>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</si>
  <si>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</si>
  <si>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</si>
  <si>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</si>
  <si>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</si>
  <si>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</si>
  <si>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</si>
  <si>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</si>
  <si>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</si>
  <si>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</si>
  <si>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</si>
  <si>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</si>
  <si>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</si>
  <si>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</si>
  <si>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</si>
  <si>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</si>
  <si>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</si>
  <si>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</si>
  <si>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</si>
  <si>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</si>
  <si>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</si>
  <si>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</si>
  <si>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</si>
  <si>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</si>
  <si>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</si>
  <si>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</si>
  <si>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</si>
  <si>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</si>
  <si>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</si>
  <si>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</si>
  <si>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</si>
  <si>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</si>
  <si>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</si>
  <si>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</si>
  <si>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</si>
  <si>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</si>
  <si>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</si>
  <si>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</si>
  <si>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</si>
  <si>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</si>
  <si>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</si>
  <si>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</si>
  <si>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</si>
  <si>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</si>
  <si>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</si>
  <si>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</si>
  <si>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</si>
  <si>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</si>
  <si>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</si>
  <si>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</si>
  <si>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</si>
  <si>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</si>
  <si>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</si>
  <si>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</si>
  <si>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</si>
  <si>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</si>
  <si>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</si>
  <si>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</si>
  <si>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</si>
  <si>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</si>
  <si>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</si>
  <si>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</si>
  <si>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</si>
  <si>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</si>
  <si>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</si>
  <si>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</si>
  <si>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</si>
  <si>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</si>
  <si>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</si>
  <si>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</si>
  <si>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</si>
  <si>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</si>
  <si>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</si>
  <si>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</si>
  <si>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</si>
  <si>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</si>
  <si>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</si>
  <si>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</si>
  <si>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</si>
  <si>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</si>
  <si>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</si>
  <si>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</si>
  <si>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</si>
  <si>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</si>
  <si>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</si>
  <si>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</si>
  <si>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</si>
  <si>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</si>
  <si>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</si>
  <si>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</si>
  <si>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</si>
  <si>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</si>
  <si>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</si>
  <si>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</si>
  <si>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</si>
  <si>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</si>
  <si>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</si>
  <si>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</si>
  <si>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</si>
  <si>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</si>
  <si>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</si>
  <si>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</si>
  <si>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</si>
  <si>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</si>
  <si>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</si>
  <si>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</si>
  <si>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</si>
  <si>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</si>
  <si>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</si>
  <si>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</si>
  <si>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</si>
  <si>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</si>
  <si>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</si>
  <si>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</si>
  <si>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</si>
  <si>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</si>
  <si>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</si>
  <si>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</si>
  <si>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</si>
  <si>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</si>
  <si>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</si>
  <si>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</si>
  <si>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</si>
  <si>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</si>
  <si>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</si>
  <si>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</si>
  <si>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</si>
  <si>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</si>
  <si>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</si>
  <si>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</si>
  <si>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</si>
  <si>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</si>
  <si>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</si>
  <si>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</si>
  <si>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</si>
  <si>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</si>
  <si>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</si>
  <si>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</si>
  <si>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</si>
  <si>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</si>
  <si>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</si>
  <si>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</si>
  <si>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</si>
  <si>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</si>
  <si>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</si>
  <si>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</si>
  <si>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</si>
  <si>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</si>
  <si>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</si>
  <si>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</si>
  <si>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</si>
  <si>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</si>
  <si>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</si>
  <si>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</si>
  <si>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</si>
  <si>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</si>
  <si>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</si>
  <si>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</si>
  <si>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</si>
  <si>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</si>
  <si>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</si>
  <si>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</si>
  <si>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</si>
  <si>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</si>
  <si>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</si>
  <si>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</si>
  <si>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</si>
  <si>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</si>
  <si>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</si>
  <si>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</si>
  <si>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</si>
  <si>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</si>
  <si>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</si>
  <si>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</si>
  <si>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</si>
  <si>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</si>
  <si>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</si>
  <si>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</si>
  <si>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</si>
  <si>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</si>
  <si>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</si>
  <si>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</si>
  <si>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</si>
  <si>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</si>
  <si>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</si>
  <si>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</si>
  <si>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</si>
  <si>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</si>
  <si>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</si>
  <si>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</si>
  <si>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</si>
  <si>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</si>
  <si>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</si>
  <si>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</si>
  <si>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</si>
  <si>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</si>
  <si>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</si>
  <si>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</si>
  <si>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</si>
  <si>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</si>
  <si>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</si>
  <si>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</si>
  <si>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</si>
  <si>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</si>
  <si>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</si>
  <si>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</si>
  <si>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</si>
  <si>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</si>
  <si>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</si>
  <si>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</si>
  <si>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</si>
  <si>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</si>
  <si>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</si>
  <si>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</si>
  <si>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</si>
  <si>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</si>
  <si>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</si>
  <si>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</si>
  <si>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</si>
  <si>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</si>
  <si>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</si>
  <si>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</si>
  <si>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</si>
  <si>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</si>
  <si>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</si>
  <si>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</si>
  <si>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</si>
  <si>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</si>
  <si>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</si>
  <si>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</si>
  <si>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</si>
  <si>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</si>
  <si>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</si>
  <si>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</si>
  <si>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</si>
  <si>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</si>
  <si>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</si>
  <si>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</si>
  <si>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</si>
  <si>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</si>
  <si>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</si>
  <si>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</si>
  <si>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</si>
  <si>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</si>
  <si>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</si>
  <si>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</si>
  <si>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</si>
  <si>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</si>
  <si>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</si>
  <si>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</si>
  <si>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</si>
  <si>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</si>
  <si>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</si>
  <si>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</si>
  <si>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</si>
  <si>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</si>
  <si>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</si>
  <si>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</si>
  <si>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</si>
  <si>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</si>
  <si>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</si>
  <si>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</si>
  <si>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</si>
  <si>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</si>
  <si>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</si>
  <si>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</si>
  <si>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</si>
  <si>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</si>
  <si>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</si>
  <si>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</si>
  <si>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</si>
  <si>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</si>
  <si>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</si>
  <si>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</si>
  <si>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</si>
  <si>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</si>
  <si>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</si>
  <si>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</si>
  <si>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</si>
  <si>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</si>
  <si>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</si>
  <si>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</si>
  <si>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</si>
  <si>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</si>
  <si>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</si>
  <si>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</si>
  <si>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</si>
  <si>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</si>
  <si>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</si>
  <si>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</si>
  <si>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</si>
  <si>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</si>
  <si>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</si>
  <si>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</si>
  <si>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</si>
  <si>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</si>
  <si>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</si>
  <si>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</si>
  <si>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</si>
  <si>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</si>
  <si>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</si>
  <si>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</si>
  <si>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</si>
  <si>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</si>
  <si>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</si>
  <si>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</si>
  <si>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</si>
  <si>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</si>
  <si>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</si>
  <si>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</si>
  <si>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</si>
  <si>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</si>
  <si>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</si>
  <si>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</si>
  <si>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</si>
  <si>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</si>
  <si>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</si>
  <si>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</si>
  <si>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</si>
  <si>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</si>
  <si>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</si>
  <si>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</si>
  <si>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</si>
  <si>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</si>
  <si>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</si>
  <si>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</si>
  <si>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</si>
  <si>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</si>
  <si>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</si>
  <si>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</si>
  <si>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</si>
  <si>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</si>
  <si>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</si>
  <si>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</si>
  <si>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</si>
  <si>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</si>
  <si>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</si>
  <si>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</si>
  <si>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</si>
  <si>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</si>
  <si>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</si>
  <si>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</si>
  <si>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</si>
  <si>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</si>
  <si>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</si>
  <si>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</si>
  <si>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</si>
  <si>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</si>
  <si>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</si>
  <si>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</si>
  <si>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</si>
  <si>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</si>
  <si>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</si>
  <si>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</si>
  <si>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</si>
  <si>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</si>
  <si>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</si>
  <si>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</si>
  <si>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</si>
  <si>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</si>
  <si>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</si>
  <si>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</si>
  <si>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</si>
  <si>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</si>
  <si>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</si>
  <si>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</si>
  <si>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</si>
  <si>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</si>
  <si>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</si>
  <si>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</si>
  <si>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</si>
  <si>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</si>
  <si>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</si>
  <si>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</si>
  <si>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</si>
  <si>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</si>
  <si>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</si>
  <si>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</si>
  <si>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</si>
  <si>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</si>
  <si>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</si>
  <si>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</si>
  <si>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</si>
  <si>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</si>
  <si>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</si>
  <si>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</si>
  <si>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</si>
  <si>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</si>
  <si>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</si>
  <si>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</si>
  <si>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</si>
  <si>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</si>
  <si>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</si>
  <si>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</si>
  <si>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</si>
  <si>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</si>
  <si>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</si>
  <si>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</si>
  <si>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</si>
  <si>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</si>
  <si>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</si>
  <si>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</si>
  <si>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</si>
  <si>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</si>
  <si>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</si>
  <si>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</si>
  <si>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</si>
  <si>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</si>
  <si>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</si>
  <si>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</si>
  <si>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</si>
  <si>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</si>
  <si>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</si>
  <si>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</si>
  <si>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</si>
  <si>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</si>
  <si>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</si>
  <si>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</si>
  <si>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</si>
  <si>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</si>
  <si>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</si>
  <si>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</si>
  <si>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</si>
  <si>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</si>
  <si>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</si>
  <si>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</si>
  <si>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</si>
  <si>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</si>
  <si>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</si>
  <si>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</si>
  <si>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</si>
  <si>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</si>
  <si>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</si>
  <si>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</si>
  <si>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</si>
  <si>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</si>
  <si>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</si>
  <si>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</si>
  <si>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</si>
  <si>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</si>
  <si>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</si>
  <si>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</si>
  <si>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</si>
  <si>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</si>
  <si>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</si>
  <si>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</si>
  <si>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</si>
  <si>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</si>
  <si>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</si>
  <si>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</si>
  <si>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</si>
  <si>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</si>
  <si>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</si>
  <si>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</si>
  <si>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</si>
  <si>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</si>
  <si>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</si>
  <si>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</si>
  <si>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</si>
  <si>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</si>
  <si>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</si>
  <si>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</si>
  <si>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</si>
  <si>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</si>
  <si>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</si>
  <si>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</si>
  <si>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</si>
  <si>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</si>
  <si>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</si>
  <si>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</si>
  <si>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</si>
  <si>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</si>
  <si>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</si>
  <si>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</si>
  <si>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</si>
  <si>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</si>
  <si>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</si>
  <si>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</si>
  <si>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</si>
  <si>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</si>
  <si>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</si>
  <si>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</si>
  <si>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</si>
  <si>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</si>
  <si>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</si>
  <si>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</si>
  <si>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</si>
  <si>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</si>
  <si>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</si>
  <si>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</si>
  <si>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</si>
  <si>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</si>
  <si>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</si>
  <si>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</si>
  <si>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</si>
  <si>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</si>
  <si>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</si>
  <si>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</si>
  <si>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</si>
  <si>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</si>
  <si>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</si>
  <si>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</si>
  <si>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</si>
  <si>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</si>
  <si>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</si>
  <si>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</si>
  <si>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</si>
  <si>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</si>
  <si>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</si>
  <si>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</si>
  <si>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</si>
  <si>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</si>
  <si>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</si>
  <si>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</si>
  <si>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</si>
  <si>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</si>
  <si>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</si>
  <si>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</si>
  <si>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</si>
  <si>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</si>
  <si>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</si>
  <si>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</si>
  <si>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</si>
  <si>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</si>
  <si>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</si>
  <si>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</si>
  <si>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</si>
  <si>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</si>
  <si>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</si>
  <si>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</si>
  <si>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</si>
  <si>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</si>
  <si>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</si>
  <si>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</si>
  <si>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</si>
  <si>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</si>
  <si>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</si>
  <si>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</si>
  <si>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</si>
  <si>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</si>
  <si>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</si>
  <si>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</si>
  <si>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</si>
  <si>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</si>
  <si>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</si>
  <si>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</si>
  <si>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</si>
  <si>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</si>
  <si>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</si>
  <si>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</si>
  <si>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</si>
  <si>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</si>
  <si>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</si>
  <si>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</si>
  <si>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</si>
  <si>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</si>
  <si>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</si>
  <si>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</si>
  <si>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</si>
  <si>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</si>
  <si>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</si>
  <si>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</si>
  <si>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</si>
  <si>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</si>
  <si>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</si>
  <si>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</si>
  <si>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</si>
  <si>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</si>
  <si>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</si>
  <si>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</si>
  <si>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</si>
  <si>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</si>
  <si>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</si>
  <si>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</si>
  <si>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</si>
  <si>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</si>
  <si>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</si>
  <si>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</si>
  <si>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</si>
  <si>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</si>
  <si>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</si>
  <si>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</si>
  <si>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</si>
  <si>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</si>
  <si>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</si>
  <si>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</si>
  <si>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</si>
  <si>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</si>
  <si>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</si>
  <si>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</si>
  <si>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</si>
  <si>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</si>
  <si>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</si>
  <si>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</si>
  <si>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</si>
  <si>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</si>
  <si>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</si>
  <si>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</si>
  <si>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</si>
  <si>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</si>
  <si>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</si>
  <si>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</si>
  <si>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</si>
  <si>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</si>
  <si>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</si>
  <si>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</si>
  <si>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</si>
  <si>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</si>
  <si>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</si>
  <si>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</si>
  <si>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</si>
  <si>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</si>
  <si>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</si>
  <si>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</si>
  <si>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</si>
  <si>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</si>
  <si>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</si>
  <si>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</si>
  <si>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</si>
  <si>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</si>
  <si>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</si>
  <si>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</si>
  <si>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</si>
  <si>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</si>
  <si>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</si>
  <si>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</si>
  <si>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</si>
  <si>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</si>
  <si>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</si>
  <si>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</si>
  <si>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</si>
  <si>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</si>
  <si>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</si>
  <si>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</si>
  <si>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</si>
  <si>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</si>
  <si>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</si>
  <si>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</si>
  <si>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</si>
  <si>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</si>
  <si>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</si>
  <si>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</si>
  <si>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</si>
  <si>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</si>
  <si>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</si>
  <si>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</si>
  <si>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</si>
  <si>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</si>
  <si>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</si>
  <si>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</si>
  <si>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</si>
  <si>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</si>
  <si>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</si>
  <si>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</si>
  <si>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</si>
  <si>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</si>
  <si>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</si>
  <si>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</si>
  <si>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</si>
  <si>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</si>
  <si>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</si>
  <si>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</si>
  <si>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</si>
  <si>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</si>
  <si>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</si>
  <si>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</si>
  <si>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</si>
  <si>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</si>
  <si>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</si>
  <si>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</si>
  <si>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</si>
  <si>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</si>
  <si>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</si>
  <si>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</si>
  <si>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</si>
  <si>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</si>
  <si>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</si>
  <si>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</si>
  <si>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</si>
  <si>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</si>
  <si>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</si>
  <si>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</si>
  <si>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</si>
  <si>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</si>
  <si>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</si>
  <si>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</si>
  <si>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</si>
  <si>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</si>
  <si>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</si>
  <si>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</si>
  <si>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</si>
  <si>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</si>
  <si>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</si>
  <si>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</si>
  <si>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</si>
  <si>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</si>
  <si>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</si>
  <si>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</si>
  <si>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</si>
  <si>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</si>
  <si>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</si>
  <si>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</si>
  <si>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</si>
  <si>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</si>
  <si>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</si>
  <si>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</si>
  <si>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</si>
  <si>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</si>
  <si>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</si>
  <si>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</si>
  <si>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</si>
  <si>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</si>
  <si>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</si>
  <si>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</si>
  <si>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</si>
  <si>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</si>
  <si>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</si>
  <si>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</si>
  <si>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</si>
  <si>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</si>
  <si>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</si>
  <si>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</si>
  <si>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</si>
  <si>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</si>
  <si>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</si>
  <si>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</si>
  <si>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</si>
  <si>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</si>
  <si>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</si>
  <si>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</si>
  <si>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</si>
  <si>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</si>
  <si>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</si>
  <si>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</si>
  <si>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</si>
  <si>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</si>
  <si>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</si>
  <si>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</si>
  <si>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</si>
  <si>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</si>
  <si>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</si>
  <si>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</si>
  <si>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</si>
  <si>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</si>
  <si>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</si>
  <si>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</si>
  <si>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</si>
  <si>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</si>
  <si>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</si>
  <si>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</si>
  <si>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</si>
  <si>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</si>
  <si>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</si>
  <si>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</si>
  <si>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</si>
  <si>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</si>
  <si>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</si>
  <si>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</si>
  <si>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</si>
  <si>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</si>
  <si>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</si>
  <si>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</si>
  <si>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</si>
  <si>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</si>
  <si>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</si>
  <si>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</si>
  <si>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</si>
  <si>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</si>
  <si>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</si>
  <si>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</si>
  <si>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</si>
  <si>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</si>
  <si>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</si>
  <si>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</si>
  <si>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</si>
  <si>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</si>
  <si>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</si>
  <si>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</si>
  <si>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</si>
  <si>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</si>
  <si>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</si>
  <si>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</si>
  <si>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</si>
  <si>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</si>
  <si>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</si>
  <si>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</si>
  <si>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</si>
  <si>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</si>
  <si>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</si>
  <si>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</si>
  <si>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</si>
  <si>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</si>
  <si>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</si>
  <si>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</si>
  <si>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</si>
  <si>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</si>
  <si>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</si>
  <si>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</si>
  <si>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</si>
  <si>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</si>
  <si>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</si>
  <si>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</si>
  <si>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</si>
  <si>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</si>
  <si>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</si>
  <si>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</si>
  <si>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</si>
  <si>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</si>
  <si>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</si>
  <si>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</si>
  <si>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</si>
  <si>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</si>
  <si>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</si>
  <si>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</si>
  <si>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</si>
  <si>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</si>
  <si>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</si>
  <si>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</si>
  <si>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</si>
  <si>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</si>
  <si>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</si>
  <si>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</si>
  <si>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</si>
  <si>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</si>
  <si>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</si>
  <si>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</si>
  <si>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</si>
  <si>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</si>
  <si>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</si>
  <si>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</si>
  <si>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</si>
  <si>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</si>
  <si>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</si>
  <si>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</si>
  <si>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</si>
  <si>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</si>
  <si>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</si>
  <si>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</si>
  <si>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</si>
  <si>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</si>
  <si>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</si>
  <si>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</si>
  <si>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</si>
  <si>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</si>
  <si>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</si>
  <si>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</si>
  <si>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</si>
  <si>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</si>
  <si>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</si>
  <si>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</si>
  <si>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</si>
  <si>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</si>
  <si>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</si>
  <si>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</si>
  <si>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</si>
  <si>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</si>
  <si>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</si>
  <si>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</si>
  <si>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</si>
  <si>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</si>
  <si>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</si>
  <si>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</si>
  <si>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</si>
  <si>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</si>
  <si>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</si>
  <si>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</si>
  <si>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</si>
  <si>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</si>
  <si>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</si>
  <si>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</si>
  <si>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</si>
  <si>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</si>
  <si>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</si>
  <si>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</si>
  <si>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</si>
  <si>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</si>
  <si>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</si>
  <si>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</si>
  <si>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</si>
  <si>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</si>
  <si>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</si>
  <si>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</si>
  <si>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</si>
  <si>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</si>
  <si>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</si>
  <si>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</si>
  <si>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</si>
  <si>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</si>
  <si>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</si>
  <si>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</si>
  <si>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</si>
  <si>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</si>
  <si>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</si>
  <si>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</si>
  <si>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</si>
  <si>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</si>
  <si>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</si>
  <si>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</si>
  <si>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</si>
  <si>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</si>
  <si>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</si>
  <si>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</si>
  <si>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</si>
  <si>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</si>
  <si>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</si>
  <si>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</si>
  <si>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</si>
  <si>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</si>
  <si>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</si>
  <si>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</si>
  <si>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</si>
  <si>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</si>
  <si>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</si>
  <si>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</si>
  <si>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</si>
  <si>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</si>
  <si>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</si>
  <si>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</si>
  <si>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</si>
  <si>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</si>
  <si>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</si>
  <si>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</si>
  <si>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</si>
  <si>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</si>
  <si>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</si>
  <si>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</si>
  <si>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</si>
  <si>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</si>
  <si>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</si>
  <si>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</si>
  <si>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</si>
  <si>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</si>
  <si>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</si>
  <si>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</si>
  <si>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</si>
  <si>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</si>
  <si>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</si>
  <si>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</si>
  <si>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</si>
  <si>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</si>
  <si>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</si>
  <si>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</si>
  <si>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</si>
  <si>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</si>
  <si>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</si>
  <si>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</si>
  <si>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</si>
  <si>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</si>
  <si>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</si>
  <si>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</si>
  <si>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</si>
  <si>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</si>
  <si>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</si>
  <si>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</si>
  <si>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</si>
  <si>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</si>
  <si>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</si>
  <si>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</si>
  <si>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</si>
  <si>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</si>
  <si>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</si>
  <si>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</si>
  <si>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</si>
  <si>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</si>
  <si>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</si>
  <si>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</si>
  <si>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</si>
  <si>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</si>
  <si>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</si>
  <si>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</si>
  <si>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</si>
  <si>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</si>
  <si>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</si>
  <si>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</si>
  <si>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</si>
  <si>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</si>
  <si>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</si>
  <si>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</si>
  <si>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</si>
  <si>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</si>
  <si>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</si>
  <si>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</si>
  <si>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</si>
  <si>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</si>
  <si>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</si>
  <si>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</si>
  <si>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</si>
  <si>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</si>
  <si>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</si>
  <si>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</si>
  <si>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</si>
  <si>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</si>
  <si>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</si>
  <si>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</si>
  <si>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</si>
  <si>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</si>
  <si>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</si>
  <si>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</si>
  <si>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</si>
  <si>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</si>
  <si>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</si>
  <si>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</si>
  <si>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</si>
  <si>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</si>
  <si>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</si>
  <si>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</si>
  <si>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</si>
  <si>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</si>
  <si>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</si>
  <si>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</si>
  <si>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</si>
  <si>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</si>
  <si>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</si>
  <si>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</si>
  <si>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</si>
  <si>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</si>
  <si>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</si>
  <si>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</si>
  <si>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</si>
  <si>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</si>
  <si>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</si>
  <si>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</si>
  <si>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</si>
  <si>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</si>
  <si>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</si>
  <si>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</si>
  <si>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</si>
  <si>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</si>
  <si>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</si>
  <si>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</si>
  <si>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</si>
  <si>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</si>
  <si>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</si>
  <si>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</si>
  <si>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</si>
  <si>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</si>
  <si>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</si>
  <si>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</si>
  <si>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</si>
  <si>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</si>
  <si>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</si>
  <si>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</si>
  <si>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</si>
  <si>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</si>
  <si>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</si>
  <si>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</si>
  <si>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</si>
  <si>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</si>
  <si>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</si>
  <si>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</si>
  <si>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</si>
  <si>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</si>
  <si>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</si>
  <si>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</si>
  <si>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</si>
  <si>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</si>
  <si>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</si>
  <si>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</si>
  <si>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</si>
  <si>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</si>
  <si>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</si>
  <si>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</si>
  <si>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</si>
  <si>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</si>
  <si>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</si>
  <si>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</si>
  <si>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</si>
  <si>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</si>
  <si>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</si>
  <si>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</si>
  <si>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</si>
  <si>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</si>
  <si>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</si>
  <si>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</si>
  <si>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</si>
  <si>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</si>
  <si>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</si>
  <si>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</si>
  <si>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</si>
  <si>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</si>
  <si>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</si>
  <si>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</si>
  <si>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</si>
  <si>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</si>
  <si>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</si>
  <si>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</si>
  <si>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</si>
  <si>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</si>
  <si>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</si>
  <si>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</si>
  <si>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</si>
  <si>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</si>
  <si>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</si>
  <si>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</si>
  <si>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</si>
  <si>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</si>
  <si>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</si>
  <si>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</si>
  <si>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</si>
  <si>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</si>
  <si>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</si>
  <si>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</si>
  <si>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</si>
  <si>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</si>
  <si>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</si>
  <si>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</si>
  <si>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</si>
  <si>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</si>
  <si>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</si>
  <si>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</si>
  <si>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</si>
  <si>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</si>
  <si>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</si>
  <si>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</si>
  <si>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</si>
  <si>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</si>
  <si>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</si>
  <si>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</si>
  <si>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</si>
  <si>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</si>
  <si>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</si>
  <si>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</si>
  <si>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</si>
  <si>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</si>
  <si>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</si>
  <si>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</si>
  <si>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</si>
  <si>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</si>
  <si>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</si>
  <si>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</si>
  <si>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</si>
  <si>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</si>
  <si>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</si>
  <si>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</si>
  <si>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</si>
  <si>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</si>
  <si>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</si>
  <si>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</si>
  <si>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</si>
  <si>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</si>
  <si>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</si>
  <si>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</si>
  <si>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</si>
  <si>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</si>
  <si>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</si>
  <si>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</si>
  <si>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</si>
  <si>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</si>
  <si>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</si>
  <si>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</si>
  <si>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</si>
  <si>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</si>
  <si>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</si>
  <si>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</si>
  <si>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</si>
  <si>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</si>
  <si>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</si>
  <si>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</si>
  <si>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</si>
  <si>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</si>
  <si>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</si>
  <si>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</si>
  <si>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</si>
  <si>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</si>
  <si>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</si>
  <si>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</si>
  <si>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</si>
  <si>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</si>
  <si>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</si>
  <si>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</si>
  <si>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</si>
  <si>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</si>
  <si>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</si>
  <si>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</si>
  <si>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</si>
  <si>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</si>
  <si>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</si>
  <si>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</si>
  <si>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</si>
  <si>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</si>
  <si>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</si>
  <si>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</si>
  <si>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</si>
  <si>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</si>
  <si>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</si>
  <si>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</si>
  <si>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</si>
  <si>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</si>
  <si>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</si>
  <si>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</si>
  <si>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</si>
  <si>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</si>
  <si>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</si>
  <si>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</si>
  <si>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</si>
  <si>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</si>
  <si>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</si>
  <si>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</si>
  <si>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</si>
  <si>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</si>
  <si>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</si>
  <si>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</si>
  <si>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</si>
  <si>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</si>
  <si>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</si>
  <si>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</si>
  <si>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</si>
  <si>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</si>
  <si>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</si>
  <si>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</si>
  <si>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</si>
  <si>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</si>
  <si>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</si>
  <si>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</si>
  <si>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</si>
  <si>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</si>
  <si>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</si>
  <si>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</si>
  <si>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</si>
  <si>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</si>
  <si>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</si>
  <si>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</si>
  <si>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</si>
  <si>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</si>
  <si>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</si>
  <si>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</si>
  <si>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</si>
  <si>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</si>
  <si>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</si>
  <si>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</si>
  <si>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</si>
  <si>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</si>
  <si>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</si>
  <si>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</si>
  <si>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</si>
  <si>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</si>
  <si>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</si>
  <si>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</si>
  <si>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</si>
  <si>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</si>
  <si>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</si>
  <si>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</si>
  <si>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</si>
  <si>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</si>
  <si>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</si>
  <si>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</si>
  <si>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</si>
  <si>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</si>
  <si>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</si>
  <si>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</si>
  <si>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</si>
  <si>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</si>
  <si>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</si>
  <si>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</si>
  <si>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</si>
  <si>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</si>
  <si>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</si>
  <si>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</si>
  <si>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</si>
  <si>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</si>
  <si>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</si>
  <si>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</si>
  <si>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</si>
  <si>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</si>
  <si>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</si>
  <si>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</si>
  <si>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</si>
  <si>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</si>
  <si>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</si>
  <si>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</si>
  <si>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</si>
  <si>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</si>
  <si>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</si>
  <si>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</si>
  <si>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</si>
  <si>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</si>
  <si>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</si>
  <si>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</si>
  <si>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</si>
  <si>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</si>
  <si>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</si>
  <si>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</si>
  <si>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</si>
  <si>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</si>
  <si>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</si>
  <si>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</si>
  <si>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</si>
  <si>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</si>
  <si>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</si>
  <si>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</si>
  <si>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</si>
  <si>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</si>
  <si>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</si>
  <si>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</si>
  <si>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</si>
  <si>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</si>
  <si>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</si>
  <si>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</si>
  <si>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</si>
  <si>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</si>
  <si>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</si>
  <si>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</si>
  <si>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</si>
  <si>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</si>
  <si>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</si>
  <si>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</si>
  <si>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</si>
  <si>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</si>
  <si>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</si>
  <si>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</si>
  <si>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</si>
  <si>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</si>
  <si>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</si>
  <si>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</si>
  <si>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</si>
  <si>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</si>
  <si>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</si>
  <si>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</si>
  <si>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</si>
  <si>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</si>
  <si>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</si>
  <si>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</si>
  <si>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</si>
  <si>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</si>
  <si>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</si>
  <si>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</si>
  <si>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</si>
  <si>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</si>
  <si>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</si>
  <si>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</si>
  <si>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</si>
  <si>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</si>
  <si>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</si>
  <si>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</si>
  <si>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</si>
  <si>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</si>
  <si>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</si>
  <si>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</si>
  <si>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</si>
  <si>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</si>
  <si>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</si>
  <si>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</si>
  <si>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</si>
  <si>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</si>
  <si>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</si>
  <si>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</si>
  <si>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</si>
  <si>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</si>
  <si>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</si>
  <si>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</si>
  <si>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</si>
  <si>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</si>
  <si>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</si>
  <si>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</si>
  <si>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</si>
  <si>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</si>
  <si>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</si>
  <si>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</si>
  <si>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</si>
  <si>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</si>
  <si>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</si>
  <si>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</si>
  <si>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</si>
  <si>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</si>
  <si>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</si>
  <si>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</si>
  <si>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</si>
  <si>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</si>
  <si>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</si>
  <si>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</si>
  <si>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</si>
  <si>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</si>
  <si>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</si>
  <si>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</si>
  <si>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</si>
  <si>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</si>
  <si>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</si>
  <si>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</si>
  <si>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</si>
  <si>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</si>
  <si>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</si>
  <si>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</si>
  <si>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</si>
  <si>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</si>
  <si>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</si>
  <si>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</si>
  <si>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</si>
  <si>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</si>
  <si>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</si>
  <si>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</si>
  <si>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</si>
  <si>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</si>
  <si>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</si>
  <si>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</si>
  <si>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</si>
  <si>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</si>
  <si>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</si>
  <si>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</si>
  <si>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</si>
  <si>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</si>
  <si>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</si>
  <si>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</si>
  <si>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</si>
  <si>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</si>
  <si>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</si>
  <si>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</si>
  <si>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</si>
  <si>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</si>
  <si>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</si>
  <si>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</si>
  <si>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</si>
  <si>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</si>
  <si>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</si>
  <si>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</si>
  <si>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</si>
  <si>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</si>
  <si>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</si>
  <si>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</si>
  <si>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</si>
  <si>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</si>
  <si>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</si>
  <si>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</si>
  <si>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</si>
  <si>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</si>
  <si>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</si>
  <si>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</si>
  <si>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</si>
  <si>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</si>
  <si>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</si>
  <si>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</si>
  <si>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</si>
  <si>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</si>
  <si>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</si>
  <si>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</si>
  <si>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</si>
  <si>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</si>
  <si>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</si>
  <si>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</si>
  <si>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</si>
  <si>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</si>
  <si>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</si>
  <si>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</si>
  <si>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</si>
  <si>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</si>
  <si>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</si>
  <si>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</si>
  <si>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</si>
  <si>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</si>
  <si>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</si>
  <si>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</si>
  <si>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</si>
  <si>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</si>
  <si>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</si>
  <si>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</si>
  <si>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</si>
  <si>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</si>
  <si>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</si>
  <si>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</si>
  <si>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</si>
  <si>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</si>
  <si>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</si>
  <si>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</si>
  <si>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</si>
  <si>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</si>
  <si>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</si>
  <si>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</si>
  <si>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</si>
  <si>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</si>
  <si>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</si>
  <si>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</si>
  <si>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</si>
  <si>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</si>
  <si>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</si>
  <si>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</si>
  <si>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</si>
  <si>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</si>
  <si>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</si>
  <si>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</si>
  <si>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</si>
  <si>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</si>
  <si>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</si>
  <si>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</si>
  <si>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</si>
  <si>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</si>
  <si>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</si>
  <si>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</si>
  <si>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</si>
  <si>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</si>
  <si>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</si>
  <si>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</si>
  <si>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</si>
  <si>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</si>
  <si>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</si>
  <si>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</si>
  <si>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</si>
  <si>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</si>
  <si>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</si>
  <si>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</si>
  <si>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</si>
  <si>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</si>
  <si>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</si>
  <si>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</si>
  <si>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</si>
  <si>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</si>
  <si>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</si>
  <si>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</si>
  <si>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</si>
  <si>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</si>
  <si>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</si>
  <si>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</si>
  <si>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</si>
  <si>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</si>
  <si>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</si>
  <si>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</si>
  <si>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</si>
  <si>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</si>
  <si>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</si>
  <si>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</si>
  <si>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</si>
  <si>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</si>
  <si>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</si>
  <si>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</si>
  <si>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</si>
  <si>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</si>
  <si>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</si>
  <si>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</si>
  <si>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</si>
  <si>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</si>
  <si>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</si>
  <si>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</si>
  <si>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</si>
  <si>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</si>
  <si>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</si>
  <si>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</si>
  <si>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</si>
  <si>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</si>
  <si>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</si>
  <si>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</si>
  <si>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</si>
  <si>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</si>
  <si>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</si>
  <si>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</si>
  <si>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</si>
  <si>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</si>
  <si>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</si>
  <si>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</si>
  <si>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</si>
  <si>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</si>
  <si>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</si>
  <si>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</si>
  <si>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</si>
  <si>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</si>
  <si>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</si>
  <si>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</si>
  <si>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</si>
  <si>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</si>
  <si>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</si>
  <si>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</si>
  <si>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</si>
  <si>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</si>
  <si>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</si>
  <si>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</si>
  <si>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</si>
  <si>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</si>
  <si>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</si>
  <si>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</si>
  <si>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</si>
  <si>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</si>
  <si>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</si>
  <si>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</si>
  <si>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</si>
  <si>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</si>
  <si>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</si>
  <si>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</si>
  <si>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</si>
  <si>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</si>
  <si>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</si>
  <si>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</si>
  <si>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</si>
  <si>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</si>
  <si>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</si>
  <si>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</si>
  <si>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</si>
  <si>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</si>
  <si>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</si>
  <si>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</si>
  <si>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</si>
  <si>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</si>
  <si>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</si>
  <si>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</si>
  <si>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</si>
  <si>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</si>
  <si>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</si>
  <si>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</si>
  <si>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</si>
  <si>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</si>
  <si>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</si>
  <si>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</si>
  <si>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</si>
  <si>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</si>
  <si>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</si>
  <si>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</si>
  <si>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</si>
  <si>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</si>
  <si>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</si>
  <si>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</si>
  <si>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</si>
  <si>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</si>
  <si>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</si>
  <si>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</si>
  <si>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</si>
  <si>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</si>
  <si>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</si>
  <si>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</si>
  <si>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</si>
  <si>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</si>
  <si>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</si>
  <si>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</si>
  <si>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</si>
  <si>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</si>
  <si>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</si>
  <si>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</si>
  <si>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</si>
  <si>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</si>
  <si>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</si>
  <si>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</si>
  <si>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</si>
  <si>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</si>
  <si>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</si>
  <si>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</si>
  <si>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</si>
  <si>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</si>
  <si>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</si>
  <si>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</si>
  <si>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</si>
  <si>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</si>
  <si>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</si>
  <si>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</si>
  <si>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</si>
  <si>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</si>
  <si>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</si>
  <si>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</si>
  <si>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</si>
  <si>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</si>
  <si>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</si>
  <si>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</si>
  <si>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</si>
  <si>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</si>
  <si>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</si>
  <si>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</si>
  <si>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</si>
  <si>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</si>
  <si>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</si>
  <si>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</si>
  <si>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</si>
  <si>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</si>
  <si>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</si>
  <si>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</si>
  <si>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</si>
  <si>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</si>
  <si>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</si>
  <si>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</si>
  <si>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</si>
  <si>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</si>
  <si>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</si>
  <si>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</si>
  <si>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</si>
  <si>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</si>
  <si>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</si>
  <si>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</si>
  <si>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</si>
  <si>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</si>
  <si>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</si>
  <si>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</si>
  <si>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</si>
  <si>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</si>
  <si>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</si>
  <si>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</si>
  <si>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</si>
  <si>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</si>
  <si>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</si>
  <si>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</si>
  <si>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</si>
  <si>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</si>
  <si>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</si>
  <si>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</si>
  <si>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</si>
  <si>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</si>
  <si>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</si>
  <si>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</si>
  <si>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</si>
  <si>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</si>
  <si>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</si>
  <si>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</si>
  <si>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</si>
  <si>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</si>
  <si>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</si>
  <si>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</si>
  <si>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</si>
  <si>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</si>
  <si>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</si>
  <si>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</si>
  <si>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</si>
  <si>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</si>
  <si>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</si>
  <si>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</si>
  <si>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</si>
  <si>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</si>
  <si>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</si>
  <si>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</si>
  <si>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</si>
  <si>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</si>
  <si>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</si>
  <si>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</si>
  <si>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</si>
  <si>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</si>
  <si>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</si>
  <si>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</si>
  <si>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</si>
  <si>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</si>
  <si>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</si>
  <si>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</si>
  <si>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</si>
  <si>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</si>
  <si>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</si>
  <si>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</si>
  <si>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</si>
  <si>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</si>
  <si>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</si>
  <si>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</si>
  <si>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</si>
  <si>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</si>
  <si>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</si>
  <si>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</si>
  <si>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</si>
  <si>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</si>
  <si>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</si>
  <si>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</si>
  <si>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</si>
  <si>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</si>
  <si>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</si>
  <si>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</si>
  <si>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</si>
  <si>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</si>
  <si>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</si>
  <si>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</si>
  <si>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</si>
  <si>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</si>
  <si>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</si>
  <si>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</si>
  <si>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</si>
  <si>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</si>
  <si>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</si>
  <si>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</si>
  <si>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</si>
  <si>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</si>
  <si>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</si>
  <si>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</si>
  <si>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</si>
  <si>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</si>
  <si>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</si>
  <si>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</si>
  <si>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</si>
  <si>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</si>
  <si>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</si>
  <si>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</si>
  <si>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</si>
  <si>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</si>
  <si>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</si>
  <si>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</si>
  <si>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</si>
  <si>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</si>
  <si>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</si>
  <si>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</si>
  <si>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</si>
  <si>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</si>
  <si>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</si>
  <si>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</si>
  <si>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</si>
  <si>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</si>
  <si>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</si>
  <si>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</si>
  <si>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</si>
  <si>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</si>
  <si>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</si>
  <si>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</si>
  <si>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</si>
  <si>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</si>
  <si>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</si>
  <si>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</si>
  <si>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</si>
  <si>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</si>
  <si>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</si>
  <si>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</si>
  <si>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</si>
  <si>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</si>
  <si>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</si>
  <si>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</si>
  <si>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</si>
  <si>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</si>
  <si>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</si>
  <si>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</si>
  <si>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</si>
  <si>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</si>
  <si>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</si>
  <si>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</si>
  <si>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</si>
  <si>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</si>
  <si>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</si>
  <si>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</si>
  <si>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</si>
  <si>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</si>
  <si>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</si>
  <si>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</si>
  <si>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</si>
  <si>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</si>
  <si>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</si>
  <si>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</si>
  <si>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</si>
  <si>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</si>
  <si>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</si>
  <si>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</si>
  <si>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</si>
  <si>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</si>
  <si>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</si>
  <si>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</si>
  <si>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</si>
  <si>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</si>
  <si>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</si>
  <si>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</si>
  <si>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</si>
  <si>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</si>
  <si>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</si>
  <si>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</si>
  <si>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</si>
  <si>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</si>
  <si>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</si>
  <si>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</si>
  <si>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</si>
  <si>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</si>
  <si>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</si>
  <si>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</si>
  <si>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</si>
  <si>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</si>
  <si>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</si>
  <si>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</si>
  <si>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</si>
  <si>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</si>
  <si>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</si>
  <si>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</si>
  <si>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</si>
  <si>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</si>
  <si>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</si>
  <si>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</si>
  <si>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</si>
  <si>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</si>
  <si>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</si>
  <si>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</si>
  <si>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</si>
  <si>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</si>
  <si>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</si>
  <si>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</si>
  <si>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</si>
  <si>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</si>
  <si>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</si>
  <si>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</si>
  <si>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</si>
  <si>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</si>
  <si>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</si>
  <si>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</si>
  <si>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</si>
  <si>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</si>
  <si>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</si>
  <si>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</si>
  <si>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</si>
  <si>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</si>
  <si>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</si>
  <si>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</si>
  <si>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</si>
  <si>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</si>
  <si>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</si>
  <si>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</si>
  <si>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</si>
  <si>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</si>
  <si>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</si>
  <si>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</si>
  <si>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</si>
  <si>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</si>
  <si>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</si>
  <si>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</si>
  <si>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</si>
  <si>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</si>
  <si>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</si>
  <si>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</si>
  <si>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</si>
  <si>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</si>
  <si>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</si>
  <si>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</si>
  <si>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</si>
  <si>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</si>
  <si>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</si>
  <si>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</si>
  <si>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</si>
  <si>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</si>
  <si>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</si>
  <si>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</si>
  <si>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</si>
  <si>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</si>
  <si>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</si>
  <si>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</si>
  <si>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</si>
  <si>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</si>
  <si>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</si>
  <si>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</si>
  <si>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</si>
  <si>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</si>
  <si>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</si>
  <si>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</si>
  <si>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</si>
  <si>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</si>
  <si>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</si>
  <si>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</si>
  <si>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</si>
  <si>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</si>
  <si>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</si>
  <si>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</si>
  <si>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</si>
  <si>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</si>
  <si>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</si>
  <si>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</si>
  <si>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</si>
  <si>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</si>
  <si>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</si>
  <si>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</si>
  <si>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</si>
  <si>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</si>
  <si>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</si>
  <si>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</si>
  <si>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</si>
  <si>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</si>
  <si>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</si>
  <si>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</si>
  <si>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</si>
  <si>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</si>
  <si>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</si>
  <si>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</si>
  <si>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</si>
  <si>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</si>
  <si>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</si>
  <si>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</si>
  <si>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</si>
  <si>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</si>
  <si>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</si>
  <si>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</si>
  <si>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</si>
  <si>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</si>
  <si>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</si>
  <si>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</si>
  <si>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</si>
  <si>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</si>
  <si>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</si>
  <si>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</si>
  <si>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</si>
  <si>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</si>
  <si>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</si>
  <si>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</si>
  <si>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</si>
  <si>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</si>
  <si>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</si>
  <si>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</si>
  <si>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</si>
  <si>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</si>
  <si>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</si>
  <si>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</si>
  <si>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</si>
  <si>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</si>
  <si>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</si>
  <si>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</si>
  <si>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</si>
  <si>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</si>
  <si>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</si>
  <si>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</si>
  <si>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</si>
  <si>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</si>
  <si>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</si>
  <si>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</si>
  <si>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</si>
  <si>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</si>
  <si>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</si>
  <si>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</si>
  <si>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</si>
  <si>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</si>
  <si>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</si>
  <si>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</si>
  <si>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</si>
  <si>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</si>
  <si>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</si>
  <si>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</si>
  <si>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</si>
  <si>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</si>
  <si>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</si>
  <si>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</si>
  <si>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</si>
  <si>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</si>
  <si>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</si>
  <si>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</si>
  <si>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</si>
  <si>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</si>
  <si>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</si>
  <si>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</si>
  <si>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</si>
  <si>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</si>
  <si>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</si>
  <si>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</si>
  <si>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</si>
  <si>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</si>
  <si>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</si>
  <si>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</si>
  <si>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</si>
  <si>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</si>
  <si>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</si>
  <si>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</si>
  <si>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</si>
  <si>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</si>
  <si>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</si>
  <si>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</si>
  <si>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</si>
  <si>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</si>
  <si>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</si>
  <si>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</si>
  <si>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</si>
  <si>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</si>
  <si>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</si>
  <si>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</si>
  <si>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</si>
  <si>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</si>
  <si>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</si>
  <si>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</si>
  <si>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</si>
  <si>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</si>
  <si>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</si>
  <si>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</si>
  <si>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</si>
  <si>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</si>
  <si>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</si>
  <si>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</si>
  <si>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</si>
  <si>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</si>
  <si>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</si>
  <si>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</si>
  <si>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</si>
  <si>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</si>
  <si>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</si>
  <si>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</si>
  <si>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</si>
  <si>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</si>
  <si>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</si>
  <si>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</si>
  <si>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</si>
  <si>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</si>
  <si>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</si>
  <si>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</si>
  <si>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</si>
  <si>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</si>
  <si>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</si>
  <si>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</si>
  <si>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</si>
  <si>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</si>
  <si>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</si>
  <si>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</si>
  <si>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</si>
  <si>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</si>
  <si>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</si>
  <si>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</si>
  <si>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</si>
  <si>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</si>
  <si>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</si>
  <si>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</si>
  <si>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</si>
  <si>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</si>
  <si>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</si>
  <si>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</si>
  <si>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</si>
  <si>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</si>
  <si>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</si>
  <si>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</si>
  <si>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</si>
  <si>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</si>
  <si>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</si>
  <si>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</si>
  <si>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</si>
  <si>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</si>
  <si>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</si>
  <si>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</si>
  <si>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</si>
  <si>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</si>
  <si>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</si>
  <si>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</si>
  <si>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</si>
  <si>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</si>
  <si>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</si>
  <si>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</si>
  <si>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</si>
  <si>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</si>
  <si>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</si>
  <si>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</si>
  <si>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</si>
  <si>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</si>
  <si>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</si>
  <si>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</si>
  <si>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</si>
  <si>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</si>
  <si>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</si>
  <si>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</si>
  <si>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</si>
  <si>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</si>
  <si>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</si>
  <si>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</si>
  <si>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</si>
  <si>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</si>
  <si>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</si>
  <si>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</si>
  <si>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</si>
  <si>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</si>
  <si>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</si>
  <si>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</si>
  <si>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</si>
  <si>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</si>
  <si>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</si>
  <si>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</si>
  <si>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</si>
  <si>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</si>
  <si>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</si>
  <si>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</si>
  <si>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</si>
  <si>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</si>
  <si>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</si>
  <si>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</si>
  <si>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</si>
  <si>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</si>
  <si>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</si>
  <si>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</si>
  <si>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</si>
  <si>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</si>
  <si>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</si>
  <si>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</si>
  <si>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</si>
  <si>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</si>
  <si>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</si>
  <si>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</si>
  <si>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</si>
  <si>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</si>
  <si>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</si>
  <si>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</si>
  <si>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</si>
  <si>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</si>
  <si>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</si>
  <si>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</si>
  <si>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</si>
  <si>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</si>
  <si>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</si>
  <si>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</si>
  <si>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</si>
  <si>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</si>
  <si>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</si>
  <si>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</si>
  <si>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</si>
  <si>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</si>
  <si>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</si>
  <si>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</si>
  <si>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</si>
  <si>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</si>
  <si>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</si>
  <si>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</si>
  <si>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</si>
  <si>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</si>
  <si>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</si>
  <si>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</si>
  <si>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</si>
  <si>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</si>
  <si>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</si>
  <si>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</si>
  <si>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</si>
  <si>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</si>
  <si>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</si>
  <si>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</si>
  <si>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</si>
  <si>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</si>
  <si>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</si>
  <si>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</si>
  <si>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</si>
  <si>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</si>
  <si>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</si>
  <si>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</si>
  <si>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</si>
  <si>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</si>
  <si>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</si>
  <si>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</si>
  <si>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</si>
  <si>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</si>
  <si>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</si>
  <si>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</si>
  <si>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</si>
  <si>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</si>
  <si>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</si>
  <si>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</si>
  <si>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</si>
  <si>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</si>
  <si>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</si>
  <si>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</si>
  <si>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</si>
  <si>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</si>
  <si>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</si>
  <si>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</si>
  <si>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</si>
  <si>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</si>
  <si>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</si>
  <si>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</si>
  <si>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</si>
  <si>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</si>
  <si>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</si>
  <si>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</si>
  <si>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</si>
  <si>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</si>
  <si>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</si>
  <si>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</si>
  <si>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</si>
  <si>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</si>
  <si>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</si>
  <si>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</si>
  <si>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</si>
  <si>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</si>
  <si>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</si>
  <si>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</si>
  <si>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</si>
  <si>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</si>
  <si>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</si>
  <si>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</si>
  <si>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</si>
  <si>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</si>
  <si>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</si>
  <si>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</si>
  <si>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</si>
  <si>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</si>
  <si>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</si>
  <si>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</si>
  <si>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</si>
  <si>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</si>
  <si>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</si>
  <si>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</si>
  <si>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</si>
  <si>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</si>
  <si>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</si>
  <si>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</si>
  <si>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</si>
  <si>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</si>
  <si>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</si>
  <si>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</si>
  <si>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</si>
  <si>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</si>
  <si>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</si>
  <si>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</si>
  <si>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</si>
  <si>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</si>
  <si>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</si>
  <si>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</si>
  <si>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</si>
  <si>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</si>
  <si>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</si>
  <si>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</si>
  <si>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</si>
  <si>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</si>
  <si>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</si>
  <si>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</si>
  <si>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</si>
  <si>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</si>
  <si>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</si>
  <si>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</si>
  <si>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</si>
  <si>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</si>
  <si>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</si>
  <si>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</si>
  <si>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</si>
  <si>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</si>
  <si>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</si>
  <si>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</si>
  <si>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</si>
  <si>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</si>
  <si>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</si>
  <si>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</si>
  <si>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</si>
  <si>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</si>
  <si>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</si>
  <si>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</si>
  <si>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</si>
  <si>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</si>
  <si>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</si>
  <si>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</si>
  <si>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</si>
  <si>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</si>
  <si>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</si>
  <si>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</si>
  <si>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</si>
  <si>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</si>
  <si>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</si>
  <si>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</si>
  <si>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</si>
  <si>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</si>
  <si>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</si>
  <si>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</si>
  <si>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</si>
  <si>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</si>
  <si>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</si>
  <si>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</si>
  <si>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</si>
  <si>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</si>
  <si>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</si>
  <si>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</si>
  <si>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</si>
  <si>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</si>
  <si>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</si>
  <si>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</si>
  <si>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</si>
  <si>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</si>
  <si>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</si>
  <si>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</si>
  <si>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</si>
  <si>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</si>
  <si>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</si>
  <si>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</si>
  <si>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</si>
  <si>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</si>
  <si>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</si>
  <si>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</si>
  <si>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</si>
  <si>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</si>
  <si>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</si>
  <si>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</si>
  <si>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</si>
  <si>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</si>
  <si>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</si>
  <si>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</si>
  <si>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</si>
  <si>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</si>
  <si>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</si>
  <si>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</si>
  <si>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</si>
  <si>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</si>
  <si>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</si>
  <si>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</si>
  <si>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</si>
  <si>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</si>
  <si>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</si>
  <si>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</si>
  <si>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</si>
  <si>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</si>
  <si>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</si>
  <si>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</si>
  <si>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</si>
  <si>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</si>
  <si>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</si>
  <si>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</si>
  <si>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</si>
  <si>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</si>
  <si>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</si>
  <si>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</si>
  <si>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</si>
  <si>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</si>
  <si>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</si>
  <si>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</si>
  <si>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</si>
  <si>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</si>
  <si>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</si>
  <si>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</si>
  <si>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</si>
  <si>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</si>
  <si>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</si>
  <si>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</si>
  <si>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</si>
  <si>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</si>
  <si>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</si>
  <si>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</si>
  <si>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</si>
  <si>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</si>
  <si>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</si>
  <si>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</si>
  <si>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</si>
  <si>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</si>
  <si>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</si>
  <si>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</si>
  <si>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</si>
  <si>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</si>
  <si>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</si>
  <si>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</si>
  <si>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</si>
  <si>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</si>
  <si>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</si>
  <si>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</si>
  <si>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</si>
  <si>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</si>
  <si>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</si>
  <si>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</si>
  <si>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</si>
  <si>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</si>
  <si>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</si>
  <si>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</si>
  <si>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</si>
  <si>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</si>
  <si>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</si>
  <si>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</si>
  <si>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</si>
  <si>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</si>
  <si>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</si>
  <si>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</si>
  <si>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</si>
  <si>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</si>
  <si>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</si>
  <si>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</si>
  <si>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</si>
  <si>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</si>
  <si>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</si>
  <si>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</si>
  <si>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</si>
  <si>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</si>
  <si>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</si>
  <si>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</si>
  <si>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</si>
  <si>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</si>
  <si>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</si>
  <si>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</si>
  <si>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</si>
  <si>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</si>
  <si>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</si>
  <si>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</si>
  <si>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</si>
  <si>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</si>
  <si>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</si>
  <si>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</si>
  <si>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</si>
  <si>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</si>
  <si>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</si>
  <si>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</si>
  <si>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</si>
  <si>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</si>
  <si>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</si>
  <si>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</si>
  <si>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</si>
  <si>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</si>
  <si>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</si>
  <si>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</si>
  <si>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</si>
  <si>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</si>
  <si>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</si>
  <si>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</si>
  <si>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</si>
  <si>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</si>
  <si>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</si>
  <si>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</si>
  <si>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</si>
  <si>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</si>
  <si>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</si>
  <si>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</si>
  <si>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</si>
  <si>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</si>
  <si>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</si>
  <si>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</si>
  <si>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</si>
  <si>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</si>
  <si>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</si>
  <si>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</si>
  <si>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</si>
  <si>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</si>
  <si>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</si>
  <si>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</si>
  <si>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</si>
  <si>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</si>
  <si>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</si>
  <si>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</si>
  <si>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</si>
  <si>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</si>
  <si>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</si>
  <si>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</si>
  <si>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</si>
  <si>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</si>
  <si>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</si>
  <si>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</si>
  <si>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</si>
  <si>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</si>
  <si>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</si>
  <si>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</si>
  <si>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</si>
  <si>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</si>
  <si>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</si>
  <si>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</si>
  <si>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</si>
  <si>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</si>
  <si>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</si>
  <si>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</si>
  <si>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</si>
  <si>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</si>
  <si>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</si>
  <si>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</si>
  <si>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</si>
  <si>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</si>
  <si>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</si>
  <si>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</si>
  <si>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</si>
  <si>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</si>
  <si>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</si>
  <si>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</si>
  <si>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</si>
  <si>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</si>
  <si>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</si>
  <si>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</si>
  <si>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</si>
  <si>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</si>
  <si>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</si>
  <si>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</si>
  <si>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</si>
  <si>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</si>
  <si>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</si>
  <si>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</si>
  <si>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</si>
  <si>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</si>
  <si>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</si>
  <si>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</si>
  <si>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</si>
  <si>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</si>
  <si>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</si>
  <si>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</si>
  <si>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</si>
  <si>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</si>
  <si>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</si>
  <si>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</si>
  <si>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</si>
  <si>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</si>
  <si>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</si>
  <si>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</si>
  <si>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</si>
  <si>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</si>
  <si>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</si>
  <si>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</si>
  <si>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</si>
  <si>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</si>
  <si>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</si>
  <si>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</si>
  <si>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</si>
  <si>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</si>
  <si>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</si>
  <si>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</si>
  <si>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</si>
  <si>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</si>
  <si>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</si>
  <si>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</si>
  <si>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</si>
  <si>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</si>
  <si>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</si>
  <si>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</si>
  <si>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</si>
  <si>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</si>
  <si>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</si>
  <si>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</si>
  <si>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</si>
  <si>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</si>
  <si>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</si>
  <si>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</si>
  <si>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</si>
  <si>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</si>
  <si>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</si>
  <si>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</si>
  <si>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</si>
  <si>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</si>
  <si>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</si>
  <si>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</si>
  <si>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</si>
  <si>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</si>
  <si>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</si>
  <si>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</si>
  <si>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</si>
  <si>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</si>
  <si>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</si>
  <si>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</si>
  <si>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</si>
  <si>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</si>
  <si>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</si>
  <si>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</si>
  <si>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</si>
  <si>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</si>
  <si>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</si>
  <si>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</si>
  <si>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</si>
  <si>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</si>
  <si>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</si>
  <si>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</si>
  <si>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</si>
  <si>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</si>
  <si>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</si>
  <si>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</si>
  <si>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</si>
  <si>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</si>
  <si>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</si>
  <si>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</si>
  <si>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</si>
  <si>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</si>
  <si>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</si>
  <si>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</si>
  <si>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</si>
  <si>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</si>
  <si>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</si>
  <si>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</si>
  <si>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</si>
  <si>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</si>
  <si>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</si>
  <si>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</si>
  <si>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</si>
  <si>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</si>
  <si>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</si>
  <si>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</si>
  <si>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</si>
  <si>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</si>
  <si>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</si>
  <si>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</si>
  <si>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</si>
  <si>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</si>
  <si>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</si>
  <si>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</si>
  <si>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</si>
  <si>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</si>
  <si>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</si>
  <si>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</si>
  <si>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</si>
  <si>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</si>
  <si>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</si>
  <si>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</si>
  <si>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</si>
  <si>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</si>
  <si>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</si>
  <si>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</si>
  <si>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</si>
  <si>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</si>
  <si>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</si>
  <si>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</si>
  <si>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</si>
  <si>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</si>
  <si>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</si>
  <si>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</si>
  <si>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</si>
  <si>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</si>
  <si>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</si>
  <si>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</si>
  <si>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</si>
  <si>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</si>
  <si>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</si>
  <si>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</si>
  <si>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</si>
  <si>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</si>
  <si>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</si>
  <si>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</si>
  <si>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</si>
  <si>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</si>
  <si>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</si>
  <si>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</si>
  <si>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</si>
  <si>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</si>
  <si>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</si>
  <si>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</si>
  <si>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</si>
  <si>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</si>
  <si>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</si>
  <si>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</si>
  <si>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</si>
  <si>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</si>
  <si>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</si>
  <si>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</si>
  <si>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</si>
  <si>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</si>
  <si>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</si>
  <si>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</si>
  <si>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</si>
  <si>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</si>
  <si>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</si>
  <si>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</si>
  <si>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</si>
  <si>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</si>
  <si>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</si>
  <si>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</si>
  <si>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</si>
  <si>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</si>
  <si>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</si>
  <si>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</si>
  <si>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</si>
  <si>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</si>
  <si>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</si>
  <si>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</si>
  <si>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</si>
  <si>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</si>
  <si>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</si>
  <si>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</si>
  <si>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</si>
  <si>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</si>
  <si>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</si>
  <si>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</si>
  <si>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</si>
  <si>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</si>
  <si>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</si>
  <si>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</si>
  <si>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</si>
  <si>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</si>
  <si>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</si>
  <si>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</si>
  <si>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</si>
  <si>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</si>
  <si>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</si>
  <si>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</si>
  <si>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</si>
  <si>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</si>
  <si>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</si>
  <si>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</si>
  <si>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</si>
  <si>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</si>
  <si>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</si>
  <si>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</si>
  <si>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</si>
  <si>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</si>
  <si>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</si>
  <si>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</si>
  <si>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</si>
  <si>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</si>
  <si>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</si>
  <si>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</si>
  <si>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</si>
  <si>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</si>
  <si>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</si>
  <si>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</si>
  <si>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</si>
  <si>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</si>
  <si>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</si>
  <si>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</si>
  <si>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</si>
  <si>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</si>
  <si>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</si>
  <si>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</si>
  <si>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</si>
  <si>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</si>
  <si>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</si>
  <si>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</si>
  <si>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</si>
  <si>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</si>
  <si>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</si>
  <si>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</si>
  <si>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</si>
  <si>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</si>
  <si>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</si>
  <si>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</si>
  <si>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</si>
  <si>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</si>
  <si>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</si>
  <si>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</si>
  <si>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</si>
  <si>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</si>
  <si>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</si>
  <si>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</si>
  <si>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</si>
  <si>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</si>
  <si>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</si>
  <si>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</si>
  <si>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</si>
  <si>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</si>
  <si>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</si>
  <si>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</si>
  <si>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</si>
  <si>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</si>
  <si>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</si>
  <si>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</si>
  <si>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</si>
  <si>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</si>
  <si>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</si>
  <si>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</si>
  <si>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</si>
  <si>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</si>
  <si>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</si>
  <si>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</si>
  <si>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</si>
  <si>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</si>
  <si>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</si>
  <si>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</si>
  <si>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</si>
  <si>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</si>
  <si>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</si>
  <si>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</si>
  <si>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</si>
  <si>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</si>
  <si>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</si>
  <si>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</si>
  <si>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</si>
  <si>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</si>
  <si>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</si>
  <si>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</si>
  <si>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</si>
  <si>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</si>
  <si>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</si>
  <si>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</si>
  <si>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</si>
  <si>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</si>
  <si>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</si>
  <si>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</si>
  <si>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</si>
  <si>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</si>
  <si>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</si>
  <si>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</si>
  <si>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</si>
  <si>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</si>
  <si>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</si>
  <si>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</si>
  <si>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</si>
  <si>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</si>
  <si>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</si>
  <si>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</si>
  <si>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</si>
  <si>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</si>
  <si>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</si>
  <si>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</si>
  <si>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</si>
  <si>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</si>
  <si>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</si>
  <si>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</si>
  <si>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</si>
  <si>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</si>
  <si>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</si>
  <si>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</si>
  <si>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</si>
  <si>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</si>
  <si>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</si>
  <si>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</si>
  <si>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</si>
  <si>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</si>
  <si>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</si>
  <si>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</si>
  <si>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</si>
  <si>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</si>
  <si>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</si>
  <si>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</si>
  <si>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</si>
  <si>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</si>
  <si>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</si>
  <si>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</si>
  <si>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</si>
  <si>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</si>
  <si>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</si>
  <si>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</si>
  <si>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</si>
  <si>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</si>
  <si>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</si>
  <si>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</si>
  <si>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</si>
  <si>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</si>
  <si>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</si>
  <si>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</si>
  <si>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</si>
  <si>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</si>
  <si>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</si>
  <si>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</si>
  <si>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</si>
  <si>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</si>
  <si>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</si>
  <si>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</si>
  <si>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</si>
  <si>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</si>
  <si>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</si>
  <si>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</si>
  <si>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</si>
  <si>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</si>
  <si>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</si>
  <si>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</si>
  <si>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</si>
  <si>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</si>
  <si>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</si>
  <si>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</si>
  <si>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</si>
  <si>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</si>
  <si>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</si>
  <si>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</si>
  <si>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</si>
  <si>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</si>
  <si>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</si>
  <si>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</si>
  <si>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</si>
  <si>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</si>
  <si>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</si>
  <si>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</si>
  <si>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</si>
  <si>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</si>
  <si>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</si>
  <si>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</si>
  <si>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</si>
  <si>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</si>
  <si>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</si>
  <si>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</si>
  <si>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</si>
  <si>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</si>
  <si>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</si>
  <si>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</si>
  <si>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</si>
  <si>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</si>
  <si>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</si>
  <si>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</si>
  <si>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</si>
  <si>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</si>
  <si>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</si>
  <si>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</si>
  <si>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</si>
  <si>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</si>
  <si>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</si>
  <si>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</si>
  <si>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</si>
  <si>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</si>
  <si>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</si>
  <si>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</si>
  <si>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</si>
  <si>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</si>
  <si>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</si>
  <si>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</si>
  <si>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</si>
  <si>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</si>
  <si>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</si>
  <si>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</si>
  <si>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</si>
  <si>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</si>
  <si>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</si>
  <si>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</si>
  <si>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</si>
  <si>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</si>
  <si>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</si>
  <si>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</si>
  <si>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</si>
  <si>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</si>
  <si>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</si>
  <si>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</si>
  <si>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</si>
  <si>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</si>
  <si>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</si>
  <si>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</si>
  <si>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</si>
  <si>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</si>
  <si>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</si>
  <si>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</si>
  <si>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</si>
  <si>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</si>
  <si>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</si>
  <si>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</si>
  <si>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</si>
  <si>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</si>
  <si>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</si>
  <si>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</si>
  <si>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</si>
  <si>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</si>
  <si>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</si>
  <si>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</si>
  <si>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</si>
  <si>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</si>
  <si>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</si>
  <si>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</si>
  <si>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</si>
  <si>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</si>
  <si>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</si>
  <si>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</si>
  <si>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</si>
  <si>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</si>
  <si>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</si>
  <si>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</si>
  <si>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</si>
  <si>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</si>
  <si>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</si>
  <si>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</si>
  <si>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</si>
  <si>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</si>
  <si>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</si>
  <si>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</si>
  <si>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</si>
  <si>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</si>
  <si>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</si>
  <si>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</si>
  <si>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</si>
  <si>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</si>
  <si>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</si>
  <si>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</si>
  <si>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</si>
  <si>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</si>
  <si>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</si>
  <si>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</si>
  <si>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</si>
  <si>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</si>
  <si>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</si>
  <si>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</si>
  <si>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</si>
  <si>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</si>
  <si>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</si>
  <si>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</si>
  <si>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</si>
  <si>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</si>
  <si>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</si>
  <si>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</si>
  <si>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</si>
  <si>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</si>
  <si>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</si>
  <si>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</si>
  <si>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</si>
  <si>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</si>
  <si>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</si>
  <si>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</si>
  <si>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</si>
  <si>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</si>
  <si>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</si>
  <si>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</si>
  <si>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</si>
  <si>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</si>
  <si>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</si>
  <si>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</si>
  <si>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</si>
  <si>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</si>
  <si>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</si>
  <si>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</si>
  <si>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</si>
  <si>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</si>
  <si>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</si>
  <si>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</si>
  <si>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</si>
  <si>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</si>
  <si>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</si>
  <si>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</si>
  <si>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</si>
  <si>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</si>
  <si>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</si>
  <si>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</si>
  <si>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</si>
  <si>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</si>
  <si>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</si>
  <si>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</si>
  <si>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</si>
  <si>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</si>
  <si>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</si>
  <si>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</si>
  <si>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</si>
  <si>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</si>
  <si>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</si>
  <si>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</si>
  <si>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</si>
  <si>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</si>
  <si>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</si>
  <si>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</si>
  <si>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</si>
  <si>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</si>
  <si>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</si>
  <si>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</si>
  <si>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</si>
  <si>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</si>
  <si>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</si>
  <si>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</si>
  <si>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</si>
  <si>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</si>
  <si>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</si>
  <si>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</si>
  <si>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</si>
  <si>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</si>
  <si>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</si>
  <si>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</si>
  <si>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</si>
  <si>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</si>
  <si>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</si>
  <si>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</si>
  <si>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</si>
  <si>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</si>
  <si>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</si>
  <si>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</si>
  <si>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</si>
  <si>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</si>
  <si>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</si>
  <si>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</si>
  <si>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</si>
  <si>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</si>
  <si>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</si>
  <si>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</si>
  <si>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</si>
  <si>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</si>
  <si>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</si>
  <si>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</si>
  <si>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</si>
  <si>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</si>
  <si>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</si>
  <si>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</si>
  <si>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</si>
  <si>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</si>
  <si>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</si>
  <si>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</si>
  <si>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</si>
  <si>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</si>
  <si>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</si>
  <si>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</si>
  <si>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</si>
  <si>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</si>
  <si>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</si>
  <si>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</si>
  <si>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</si>
  <si>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</si>
  <si>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</si>
  <si>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</si>
  <si>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</si>
  <si>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</si>
  <si>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</si>
  <si>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</si>
  <si>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</si>
  <si>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</si>
  <si>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</si>
  <si>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</si>
  <si>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</si>
  <si>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</si>
  <si>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</si>
  <si>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</si>
  <si>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</si>
  <si>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</si>
  <si>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</si>
  <si>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</si>
  <si>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</si>
  <si>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</si>
  <si>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</si>
  <si>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</si>
  <si>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</si>
  <si>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</si>
  <si>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</si>
  <si>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</si>
  <si>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</si>
  <si>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</si>
  <si>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</si>
  <si>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</si>
  <si>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</si>
  <si>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</si>
  <si>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</si>
  <si>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</si>
  <si>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</si>
  <si>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</si>
  <si>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</si>
  <si>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</si>
  <si>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</si>
  <si>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</si>
  <si>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</si>
  <si>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</si>
  <si>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</si>
  <si>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</si>
  <si>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</si>
  <si>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</si>
  <si>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</si>
  <si>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</si>
  <si>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</si>
  <si>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</si>
  <si>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</si>
  <si>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</si>
  <si>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</si>
  <si>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</si>
  <si>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</si>
  <si>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</si>
  <si>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</si>
  <si>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</si>
  <si>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</si>
  <si>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</si>
  <si>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</si>
  <si>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</si>
  <si>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</si>
  <si>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</si>
  <si>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</si>
  <si>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</si>
  <si>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</si>
  <si>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</si>
  <si>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</si>
  <si>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</si>
  <si>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</si>
  <si>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</si>
  <si>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</si>
  <si>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</si>
  <si>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</si>
  <si>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</si>
  <si>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</si>
  <si>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</si>
  <si>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</si>
  <si>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</si>
  <si>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</si>
  <si>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</si>
  <si>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</si>
  <si>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</si>
  <si>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</si>
  <si>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</si>
  <si>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</si>
  <si>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</si>
  <si>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</si>
  <si>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</si>
  <si>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</si>
  <si>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</si>
  <si>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</si>
  <si>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</si>
  <si>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</si>
  <si>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</si>
  <si>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</si>
  <si>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</si>
  <si>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</si>
  <si>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</si>
  <si>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</si>
  <si>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</si>
  <si>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</si>
  <si>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</si>
  <si>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</si>
  <si>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</si>
  <si>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</si>
  <si>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</si>
  <si>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</si>
  <si>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</si>
  <si>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</si>
  <si>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</si>
  <si>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</si>
  <si>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</si>
  <si>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</si>
  <si>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</si>
  <si>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</si>
  <si>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</si>
  <si>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</si>
  <si>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</si>
  <si>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</si>
  <si>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</si>
  <si>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</si>
  <si>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</si>
  <si>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</si>
  <si>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</si>
  <si>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</si>
  <si>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</si>
  <si>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</si>
  <si>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</si>
  <si>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</si>
  <si>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</si>
  <si>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</si>
  <si>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</si>
  <si>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</si>
  <si>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</si>
  <si>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</si>
  <si>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</si>
  <si>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</si>
  <si>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</si>
  <si>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</si>
  <si>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</si>
  <si>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</si>
  <si>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</si>
  <si>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</si>
  <si>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</si>
  <si>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</si>
  <si>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</si>
  <si>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</si>
  <si>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</si>
  <si>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</si>
  <si>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</si>
  <si>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</si>
  <si>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</si>
  <si>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</si>
  <si>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</si>
  <si>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</si>
  <si>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</si>
  <si>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</si>
  <si>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</si>
  <si>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</si>
  <si>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</si>
  <si>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</si>
  <si>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</si>
  <si>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</si>
  <si>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</si>
  <si>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</si>
  <si>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</si>
  <si>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</si>
  <si>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</si>
  <si>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</si>
  <si>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</si>
  <si>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</si>
  <si>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</si>
  <si>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</si>
  <si>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</si>
  <si>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</si>
  <si>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</si>
  <si>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</si>
  <si>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</si>
  <si>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</si>
  <si>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</si>
  <si>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</si>
  <si>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</si>
  <si>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</si>
  <si>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</si>
  <si>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</si>
  <si>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</si>
  <si>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</si>
  <si>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</si>
  <si>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</si>
  <si>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</si>
  <si>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</si>
  <si>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</si>
  <si>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</si>
  <si>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</si>
  <si>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</si>
  <si>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</si>
  <si>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</si>
  <si>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</si>
  <si>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</si>
  <si>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</si>
  <si>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</si>
  <si>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</si>
  <si>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</si>
  <si>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</si>
  <si>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</si>
  <si>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</si>
  <si>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</si>
  <si>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</si>
  <si>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</si>
  <si>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</si>
  <si>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</si>
  <si>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</si>
  <si>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</si>
  <si>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</si>
  <si>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</si>
  <si>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</si>
  <si>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</si>
  <si>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</si>
  <si>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</si>
  <si>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</si>
  <si>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</si>
  <si>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</si>
  <si>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</si>
  <si>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</si>
  <si>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</si>
  <si>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</si>
  <si>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</si>
  <si>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</si>
  <si>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</si>
  <si>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</si>
  <si>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</si>
  <si>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</si>
  <si>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</si>
  <si>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</si>
  <si>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</si>
  <si>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</si>
  <si>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</si>
  <si>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</si>
  <si>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</si>
  <si>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</si>
  <si>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</si>
  <si>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</si>
  <si>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</si>
  <si>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</si>
  <si>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</si>
  <si>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</si>
  <si>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</si>
  <si>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</si>
  <si>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</si>
  <si>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</si>
  <si>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</si>
  <si>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</si>
  <si>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</si>
  <si>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</si>
  <si>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</si>
  <si>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</si>
  <si>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</si>
  <si>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</si>
  <si>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</si>
  <si>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</si>
  <si>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</si>
  <si>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</si>
  <si>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</si>
  <si>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</si>
  <si>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</si>
  <si>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</si>
  <si>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</si>
  <si>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</si>
  <si>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</si>
  <si>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</si>
  <si>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</si>
  <si>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</si>
  <si>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</si>
  <si>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</si>
  <si>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</si>
  <si>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</si>
  <si>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</si>
  <si>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</si>
  <si>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</si>
  <si>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</si>
  <si>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</si>
  <si>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</si>
  <si>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</si>
  <si>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</si>
  <si>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</si>
  <si>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</si>
  <si>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</si>
  <si>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</si>
  <si>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</si>
  <si>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</si>
  <si>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</si>
  <si>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</si>
  <si>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</si>
  <si>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</si>
  <si>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</si>
  <si>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</si>
  <si>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</si>
  <si>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</si>
  <si>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</si>
  <si>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</si>
  <si>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</si>
  <si>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</si>
  <si>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</si>
  <si>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</si>
  <si>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</si>
  <si>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</si>
  <si>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</si>
  <si>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</si>
  <si>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</si>
  <si>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</si>
  <si>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</si>
  <si>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</si>
  <si>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</si>
  <si>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</si>
  <si>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</si>
  <si>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</si>
  <si>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</si>
  <si>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</si>
  <si>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</si>
  <si>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</si>
  <si>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</si>
  <si>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</si>
  <si>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</si>
  <si>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</si>
  <si>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</si>
  <si>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</si>
  <si>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</si>
  <si>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</si>
  <si>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</si>
  <si>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</si>
  <si>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</si>
  <si>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</si>
  <si>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</si>
  <si>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</si>
  <si>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</si>
  <si>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</si>
  <si>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</si>
  <si>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</si>
  <si>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</si>
  <si>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</si>
  <si>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</si>
  <si>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</si>
  <si>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</si>
  <si>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</si>
  <si>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</si>
  <si>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</si>
  <si>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</si>
  <si>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</si>
  <si>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</si>
  <si>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</si>
  <si>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</si>
  <si>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</si>
  <si>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</si>
  <si>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</si>
  <si>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</si>
  <si>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</si>
  <si>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</si>
  <si>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</si>
  <si>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</si>
  <si>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</si>
  <si>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</si>
  <si>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</si>
  <si>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</si>
  <si>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</si>
  <si>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</si>
  <si>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</si>
  <si>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</si>
  <si>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</si>
  <si>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</si>
  <si>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</si>
  <si>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</si>
  <si>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</si>
  <si>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</si>
  <si>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</si>
  <si>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</si>
  <si>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</si>
  <si>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</si>
  <si>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</si>
  <si>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</si>
  <si>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</si>
  <si>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</si>
  <si>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</si>
  <si>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</si>
  <si>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</si>
  <si>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</si>
  <si>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</si>
  <si>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</si>
  <si>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</si>
  <si>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</si>
  <si>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</si>
  <si>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</si>
  <si>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</si>
  <si>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</si>
  <si>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</si>
  <si>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</si>
  <si>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</si>
  <si>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</si>
  <si>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</si>
  <si>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</si>
  <si>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</si>
  <si>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</si>
  <si>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</si>
  <si>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</si>
  <si>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</si>
  <si>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</si>
  <si>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</si>
  <si>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</si>
  <si>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</si>
  <si>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</si>
  <si>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</si>
  <si>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</si>
  <si>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</si>
  <si>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</si>
  <si>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</si>
  <si>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</si>
  <si>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</si>
  <si>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</si>
  <si>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</si>
  <si>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</si>
  <si>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</si>
  <si>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</si>
  <si>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</si>
  <si>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</si>
  <si>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</si>
  <si>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</si>
  <si>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</si>
  <si>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</si>
  <si>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</si>
  <si>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</si>
  <si>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</si>
  <si>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</si>
  <si>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</si>
  <si>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</si>
  <si>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</si>
  <si>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</si>
  <si>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</si>
  <si>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</si>
  <si>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</si>
  <si>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</si>
  <si>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</si>
  <si>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</si>
  <si>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</si>
  <si>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</si>
  <si>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</si>
  <si>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</si>
  <si>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</si>
  <si>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</si>
  <si>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</si>
  <si>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</si>
  <si>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</si>
  <si>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</si>
  <si>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</si>
  <si>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</si>
  <si>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</si>
  <si>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</si>
  <si>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</si>
  <si>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</si>
  <si>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</si>
  <si>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</si>
  <si>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</si>
  <si>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</si>
  <si>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</si>
  <si>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</si>
  <si>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</si>
  <si>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</si>
  <si>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</si>
  <si>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</si>
  <si>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</si>
  <si>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</si>
  <si>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</si>
  <si>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</si>
  <si>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</si>
  <si>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</si>
  <si>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</si>
  <si>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</si>
  <si>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</si>
  <si>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</si>
  <si>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</si>
  <si>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</si>
  <si>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</si>
  <si>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</si>
  <si>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</si>
  <si>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</si>
  <si>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</si>
  <si>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</si>
  <si>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</si>
  <si>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</si>
  <si>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</si>
  <si>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</si>
  <si>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</si>
  <si>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</si>
  <si>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</si>
  <si>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</si>
  <si>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</si>
  <si>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</si>
  <si>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</si>
  <si>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</si>
  <si>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</si>
  <si>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</si>
  <si>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</si>
  <si>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</si>
  <si>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</si>
  <si>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</si>
  <si>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</si>
  <si>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</si>
  <si>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</si>
  <si>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</si>
  <si>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</si>
  <si>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</si>
  <si>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</si>
  <si>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</si>
  <si>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</si>
  <si>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</si>
  <si>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</si>
  <si>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</si>
  <si>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</si>
  <si>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</si>
  <si>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</si>
  <si>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</si>
  <si>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</si>
  <si>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</si>
  <si>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</si>
  <si>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</si>
  <si>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</si>
  <si>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</si>
  <si>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</si>
  <si>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</si>
  <si>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</si>
  <si>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</si>
  <si>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</si>
  <si>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</si>
  <si>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</si>
  <si>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</si>
  <si>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</si>
  <si>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</si>
  <si>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</si>
  <si>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</si>
  <si>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</si>
  <si>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</si>
  <si>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</si>
  <si>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</si>
  <si>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</si>
  <si>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</si>
  <si>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</si>
  <si>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</si>
  <si>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</si>
  <si>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</si>
  <si>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</si>
  <si>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</si>
  <si>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</si>
  <si>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</si>
  <si>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</si>
  <si>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</si>
  <si>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</si>
  <si>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</si>
  <si>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</si>
  <si>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</si>
  <si>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</si>
  <si>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</si>
  <si>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</si>
  <si>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</si>
  <si>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</si>
  <si>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</si>
  <si>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</si>
  <si>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</si>
  <si>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</si>
  <si>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</si>
  <si>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</si>
  <si>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</si>
  <si>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</si>
  <si>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</si>
  <si>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</si>
  <si>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</si>
  <si>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</si>
  <si>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</si>
  <si>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</si>
  <si>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</si>
  <si>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</si>
  <si>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</si>
  <si>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</si>
  <si>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</si>
  <si>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</si>
  <si>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</si>
  <si>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</si>
  <si>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</si>
  <si>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</si>
  <si>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</si>
  <si>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</si>
  <si>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</si>
  <si>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</si>
  <si>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</si>
  <si>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</si>
  <si>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</si>
  <si>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</si>
  <si>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</si>
  <si>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</si>
  <si>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</si>
  <si>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</si>
  <si>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</si>
  <si>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</si>
  <si>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</si>
  <si>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</si>
  <si>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</si>
  <si>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</si>
  <si>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</si>
  <si>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</si>
  <si>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</si>
  <si>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</si>
  <si>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</si>
  <si>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</si>
  <si>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</si>
  <si>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</si>
  <si>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</si>
  <si>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</si>
  <si>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</si>
  <si>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</si>
  <si>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</si>
  <si>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</si>
  <si>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</si>
  <si>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</si>
  <si>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</si>
  <si>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</si>
  <si>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</si>
  <si>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</si>
  <si>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</si>
  <si>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</si>
  <si>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</si>
  <si>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</si>
  <si>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</si>
  <si>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</si>
  <si>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</si>
  <si>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</si>
  <si>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</si>
  <si>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</si>
  <si>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</si>
  <si>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</si>
  <si>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</si>
  <si>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</si>
  <si>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</si>
  <si>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</si>
  <si>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</si>
  <si>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</si>
  <si>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</si>
  <si>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</si>
  <si>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</si>
  <si>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</si>
  <si>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</si>
  <si>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</si>
  <si>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</si>
  <si>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</si>
  <si>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</si>
  <si>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</si>
  <si>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</si>
  <si>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</si>
  <si>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</si>
  <si>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</si>
  <si>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</si>
  <si>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</si>
  <si>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</si>
  <si>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</si>
  <si>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</si>
  <si>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</si>
  <si>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</si>
  <si>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</si>
  <si>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</si>
  <si>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</si>
  <si>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</si>
  <si>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</si>
  <si>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</si>
  <si>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</si>
  <si>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</si>
  <si>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</si>
  <si>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</si>
  <si>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</si>
  <si>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</si>
  <si>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</si>
  <si>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</si>
  <si>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</si>
  <si>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</si>
  <si>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</si>
  <si>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</si>
  <si>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</si>
  <si>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</si>
  <si>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</si>
  <si>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</si>
  <si>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</si>
  <si>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</si>
  <si>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</si>
  <si>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</si>
  <si>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</si>
  <si>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</si>
  <si>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</si>
  <si>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</si>
  <si>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</si>
  <si>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</si>
  <si>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</si>
  <si>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</si>
  <si>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</si>
  <si>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</si>
  <si>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</si>
  <si>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</si>
  <si>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</si>
  <si>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</si>
  <si>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</si>
  <si>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</si>
  <si>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</si>
  <si>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</si>
  <si>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</si>
  <si>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</si>
  <si>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</si>
  <si>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</si>
  <si>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</si>
  <si>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</si>
  <si>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</si>
  <si>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</si>
  <si>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</si>
  <si>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</si>
  <si>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</si>
  <si>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</si>
  <si>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</si>
  <si>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</si>
  <si>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</si>
  <si>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</si>
  <si>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</si>
  <si>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</si>
  <si>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</si>
  <si>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</si>
  <si>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</si>
  <si>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</si>
  <si>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</si>
  <si>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</si>
  <si>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</si>
  <si>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</si>
  <si>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</si>
  <si>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</si>
  <si>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</si>
  <si>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</si>
  <si>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</si>
  <si>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</si>
  <si>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</si>
  <si>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</si>
  <si>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</si>
  <si>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</si>
  <si>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</si>
  <si>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</si>
  <si>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</si>
  <si>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</si>
  <si>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</si>
  <si>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</si>
  <si>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</si>
  <si>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</si>
  <si>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</si>
  <si>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</si>
  <si>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</si>
  <si>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</si>
  <si>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</si>
  <si>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</si>
  <si>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</si>
  <si>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</si>
  <si>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</si>
  <si>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</si>
  <si>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</si>
  <si>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</si>
  <si>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</si>
  <si>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</si>
  <si>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</si>
  <si>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</si>
  <si>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</si>
  <si>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</si>
  <si>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</si>
  <si>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</si>
  <si>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</si>
  <si>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</si>
  <si>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</si>
  <si>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</si>
  <si>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</si>
  <si>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</si>
  <si>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</si>
  <si>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</si>
  <si>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</si>
  <si>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</si>
  <si>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</si>
  <si>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</si>
  <si>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</si>
  <si>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</si>
  <si>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</si>
  <si>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</si>
  <si>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</si>
  <si>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</si>
  <si>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</si>
  <si>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</si>
  <si>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</si>
  <si>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</si>
  <si>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</si>
  <si>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</si>
  <si>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</si>
  <si>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</si>
  <si>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</si>
  <si>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</si>
  <si>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</si>
  <si>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</si>
  <si>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</si>
  <si>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</si>
  <si>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</si>
  <si>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</si>
  <si>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</si>
  <si>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</si>
  <si>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</si>
  <si>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</si>
  <si>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</si>
  <si>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</si>
  <si>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</si>
  <si>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</si>
  <si>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</si>
  <si>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</si>
  <si>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</si>
  <si>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</si>
  <si>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</si>
  <si>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</si>
  <si>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</si>
  <si>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</si>
  <si>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</si>
  <si>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</si>
  <si>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</si>
  <si>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</si>
  <si>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</si>
  <si>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</si>
  <si>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</si>
  <si>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</si>
  <si>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</si>
  <si>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</si>
  <si>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</si>
  <si>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</si>
  <si>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</si>
  <si>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</si>
  <si>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</si>
  <si>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</si>
  <si>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</si>
  <si>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</si>
  <si>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</si>
  <si>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</si>
  <si>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</si>
  <si>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</si>
  <si>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</si>
  <si>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</si>
  <si>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</si>
  <si>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</si>
  <si>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</si>
  <si>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</si>
  <si>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</si>
  <si>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</si>
  <si>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</si>
  <si>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</si>
  <si>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</si>
  <si>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</si>
  <si>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</si>
  <si>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</si>
  <si>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</si>
  <si>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</si>
  <si>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</si>
  <si>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</si>
  <si>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</si>
  <si>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</si>
  <si>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</si>
  <si>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</si>
  <si>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</si>
  <si>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</si>
  <si>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</si>
  <si>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</si>
  <si>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</si>
  <si>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</si>
  <si>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</si>
  <si>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</si>
  <si>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</si>
  <si>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</si>
  <si>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</si>
  <si>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</si>
  <si>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</si>
  <si>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</si>
  <si>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</si>
  <si>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</si>
  <si>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</si>
  <si>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</si>
  <si>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</si>
  <si>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</si>
  <si>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</si>
  <si>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</si>
  <si>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</si>
  <si>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</si>
  <si>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</si>
  <si>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</si>
  <si>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</si>
  <si>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</si>
  <si>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</si>
  <si>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</si>
  <si>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</si>
  <si>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</si>
  <si>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</si>
  <si>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</si>
  <si>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</si>
  <si>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</si>
  <si>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</si>
  <si>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</si>
  <si>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</si>
  <si>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</si>
  <si>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</si>
  <si>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</si>
  <si>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</si>
  <si>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</si>
  <si>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</si>
  <si>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</si>
  <si>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</si>
  <si>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</si>
  <si>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</si>
  <si>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</si>
  <si>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</si>
  <si>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</si>
  <si>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</si>
  <si>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</si>
  <si>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</si>
  <si>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</si>
  <si>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</si>
  <si>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</si>
  <si>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</si>
  <si>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</si>
  <si>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</si>
  <si>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</si>
  <si>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</si>
  <si>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</si>
  <si>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</si>
  <si>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</si>
  <si>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</si>
  <si>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</si>
  <si>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</si>
  <si>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</si>
  <si>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</si>
  <si>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</si>
  <si>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</si>
  <si>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</si>
  <si>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</si>
  <si>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</si>
  <si>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</si>
  <si>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</si>
  <si>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</si>
  <si>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</si>
  <si>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</si>
  <si>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</si>
  <si>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</si>
  <si>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</si>
  <si>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</si>
  <si>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</si>
  <si>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</si>
  <si>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</si>
  <si>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</si>
  <si>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</si>
  <si>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</si>
  <si>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</si>
  <si>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</si>
  <si>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</si>
  <si>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</si>
  <si>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</si>
  <si>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</si>
  <si>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</si>
  <si>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</si>
  <si>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</si>
  <si>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</si>
  <si>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</si>
  <si>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</si>
  <si>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</si>
  <si>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</si>
  <si>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</si>
  <si>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</si>
  <si>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</si>
  <si>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</si>
  <si>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</si>
  <si>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</si>
  <si>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</si>
  <si>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</si>
  <si>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</si>
  <si>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</si>
  <si>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</si>
  <si>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</si>
  <si>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</si>
  <si>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</si>
  <si>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</si>
  <si>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</si>
  <si>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</si>
  <si>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</si>
  <si>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</si>
  <si>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</si>
  <si>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</si>
  <si>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</si>
  <si>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</si>
  <si>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</si>
  <si>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</si>
  <si>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</si>
  <si>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</si>
  <si>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</si>
  <si>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</si>
  <si>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</si>
  <si>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</si>
  <si>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</si>
  <si>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</si>
  <si>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</si>
  <si>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</si>
  <si>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</si>
  <si>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</si>
  <si>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</si>
  <si>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</si>
  <si>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</si>
  <si>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</si>
  <si>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</si>
  <si>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</si>
  <si>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</si>
  <si>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</si>
  <si>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</si>
  <si>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</si>
  <si>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</si>
  <si>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</si>
  <si>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</si>
  <si>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</si>
  <si>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</si>
  <si>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</si>
  <si>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</si>
  <si>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</si>
  <si>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</si>
  <si>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</si>
  <si>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</si>
  <si>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</si>
  <si>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</si>
  <si>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</si>
  <si>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</si>
  <si>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</si>
  <si>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</si>
  <si>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</si>
  <si>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</si>
  <si>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</si>
  <si>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</si>
  <si>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</si>
  <si>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</si>
  <si>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</si>
  <si>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</si>
  <si>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</si>
  <si>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</si>
  <si>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</si>
  <si>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</si>
  <si>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</si>
  <si>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</si>
  <si>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</si>
  <si>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</si>
  <si>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</si>
  <si>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</si>
  <si>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</si>
  <si>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</si>
  <si>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</si>
  <si>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</si>
  <si>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</si>
  <si>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</si>
  <si>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</si>
  <si>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</si>
  <si>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</si>
  <si>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</si>
  <si>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</si>
  <si>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</si>
  <si>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</si>
  <si>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</si>
  <si>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</si>
  <si>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</si>
  <si>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</si>
  <si>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</si>
  <si>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</si>
  <si>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</si>
  <si>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</si>
  <si>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</si>
  <si>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</si>
  <si>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</si>
  <si>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</si>
  <si>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</si>
  <si>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</si>
  <si>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</si>
  <si>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</si>
  <si>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</si>
  <si>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</si>
  <si>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</si>
  <si>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</si>
  <si>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</si>
  <si>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</si>
  <si>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</si>
  <si>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</si>
  <si>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</si>
  <si>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</si>
  <si>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</si>
  <si>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</si>
  <si>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</si>
  <si>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</si>
  <si>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</si>
  <si>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</si>
  <si>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</si>
  <si>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</si>
  <si>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</si>
  <si>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</si>
  <si>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</si>
  <si>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</si>
  <si>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</si>
  <si>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</si>
  <si>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</si>
  <si>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</si>
  <si>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</si>
  <si>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</si>
  <si>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</si>
  <si>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</si>
  <si>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</si>
  <si>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</si>
  <si>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</si>
  <si>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</si>
  <si>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</si>
  <si>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</si>
  <si>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</si>
  <si>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</si>
  <si>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</si>
  <si>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</si>
  <si>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</si>
  <si>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</si>
  <si>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</si>
  <si>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</si>
  <si>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</si>
  <si>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</si>
  <si>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</si>
  <si>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</si>
  <si>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</si>
  <si>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</si>
  <si>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</si>
  <si>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</si>
  <si>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</si>
  <si>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</si>
  <si>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</si>
  <si>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</si>
  <si>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</si>
  <si>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</si>
  <si>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</si>
  <si>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</si>
  <si>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</si>
  <si>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</si>
  <si>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</si>
  <si>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</si>
  <si>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</si>
  <si>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</si>
  <si>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</si>
  <si>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</si>
  <si>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</si>
  <si>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</si>
  <si>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</si>
  <si>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</si>
  <si>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</si>
  <si>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</si>
  <si>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</si>
  <si>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</si>
  <si>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</si>
  <si>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</si>
  <si>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</si>
  <si>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</si>
  <si>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</si>
  <si>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</si>
  <si>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</si>
  <si>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</si>
  <si>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</si>
  <si>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</si>
  <si>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</si>
  <si>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</si>
  <si>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</si>
  <si>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</si>
  <si>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</si>
  <si>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</si>
  <si>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</si>
  <si>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</si>
  <si>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</si>
  <si>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</si>
  <si>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</si>
  <si>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</si>
  <si>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</si>
  <si>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</si>
  <si>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</si>
  <si>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</si>
  <si>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</si>
  <si>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</si>
  <si>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</si>
  <si>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</si>
  <si>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</si>
  <si>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</si>
  <si>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</si>
  <si>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</si>
  <si>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</si>
  <si>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</si>
  <si>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</si>
  <si>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</si>
  <si>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</si>
  <si>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</si>
  <si>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</si>
  <si>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</si>
  <si>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</si>
  <si>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</si>
  <si>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</si>
  <si>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</si>
  <si>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</si>
  <si>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</si>
  <si>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</si>
  <si>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</si>
  <si>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</si>
  <si>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</si>
  <si>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</si>
  <si>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</si>
  <si>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</si>
  <si>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</si>
  <si>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</si>
  <si>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</si>
  <si>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</si>
  <si>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</si>
  <si>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</si>
  <si>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</si>
  <si>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</si>
  <si>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</si>
  <si>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</si>
  <si>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</si>
  <si>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</si>
  <si>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</si>
  <si>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</si>
  <si>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</si>
  <si>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</si>
  <si>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</si>
  <si>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</si>
  <si>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</si>
  <si>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</si>
  <si>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</si>
  <si>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</si>
  <si>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</si>
  <si>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</si>
  <si>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</si>
  <si>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</si>
  <si>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</si>
  <si>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</si>
  <si>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</si>
  <si>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</si>
  <si>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</si>
  <si>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</si>
  <si>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</si>
  <si>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</si>
  <si>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</si>
  <si>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</si>
  <si>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</si>
  <si>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</si>
  <si>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</si>
  <si>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</si>
  <si>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</si>
  <si>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</si>
  <si>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</si>
  <si>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</si>
  <si>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</si>
  <si>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</si>
  <si>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</si>
  <si>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</si>
  <si>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</si>
  <si>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</si>
  <si>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</si>
  <si>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</si>
  <si>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</si>
  <si>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</si>
  <si>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</si>
  <si>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</si>
  <si>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</si>
  <si>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</si>
  <si>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</si>
  <si>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</si>
  <si>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</si>
  <si>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</si>
  <si>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</si>
  <si>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</si>
  <si>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</si>
  <si>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</si>
  <si>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</si>
  <si>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</si>
  <si>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</si>
  <si>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</si>
  <si>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</si>
  <si>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</si>
  <si>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</si>
  <si>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</si>
  <si>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</si>
  <si>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</si>
  <si>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</si>
  <si>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</si>
  <si>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</si>
  <si>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</si>
  <si>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</si>
  <si>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</si>
  <si>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</si>
  <si>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</si>
  <si>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</si>
  <si>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</si>
  <si>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</si>
  <si>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</si>
  <si>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</si>
  <si>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</si>
  <si>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</si>
  <si>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</si>
  <si>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</si>
  <si>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</si>
  <si>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</si>
  <si>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</si>
  <si>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</si>
  <si>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</si>
  <si>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</si>
  <si>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</si>
  <si>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</si>
  <si>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</si>
  <si>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</si>
  <si>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</si>
  <si>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</si>
  <si>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</si>
  <si>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</si>
  <si>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</si>
  <si>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</si>
  <si>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</si>
  <si>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</si>
  <si>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</si>
  <si>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</si>
  <si>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</si>
  <si>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</si>
  <si>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</si>
  <si>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</si>
  <si>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</si>
  <si>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</si>
  <si>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</si>
  <si>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</si>
  <si>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</si>
  <si>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</si>
  <si>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</si>
  <si>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</si>
  <si>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</si>
  <si>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</si>
  <si>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</si>
  <si>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</si>
  <si>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</si>
  <si>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</si>
  <si>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</si>
  <si>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</si>
  <si>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</si>
  <si>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</si>
  <si>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</si>
  <si>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</si>
  <si>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</si>
  <si>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</si>
  <si>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</si>
  <si>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</si>
  <si>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</si>
  <si>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</si>
  <si>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</si>
  <si>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</si>
  <si>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</si>
  <si>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</si>
  <si>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</si>
  <si>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</si>
  <si>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</si>
  <si>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</si>
  <si>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</si>
  <si>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</si>
  <si>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</si>
  <si>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</si>
  <si>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</si>
  <si>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</si>
  <si>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</si>
  <si>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</si>
  <si>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</si>
  <si>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</si>
  <si>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</si>
  <si>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</si>
  <si>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</si>
  <si>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</si>
  <si>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</si>
  <si>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</si>
  <si>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</si>
  <si>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</si>
  <si>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</si>
  <si>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</si>
  <si>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</si>
  <si>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</si>
  <si>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</si>
  <si>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</si>
  <si>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</si>
  <si>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</si>
  <si>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</si>
  <si>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</si>
  <si>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</si>
  <si>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</si>
  <si>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</si>
  <si>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</si>
  <si>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</si>
  <si>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</si>
  <si>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</si>
  <si>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</si>
  <si>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</si>
  <si>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</si>
  <si>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</si>
  <si>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</si>
  <si>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</si>
  <si>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</si>
  <si>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</si>
  <si>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</si>
  <si>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</si>
  <si>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</si>
  <si>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</si>
  <si>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</si>
  <si>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</si>
  <si>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</si>
  <si>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</si>
  <si>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</si>
  <si>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</si>
  <si>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</si>
  <si>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</si>
  <si>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</si>
  <si>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</si>
  <si>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</si>
  <si>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</si>
  <si>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</si>
  <si>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</si>
  <si>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</si>
  <si>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</si>
  <si>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</si>
  <si>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</si>
  <si>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</si>
  <si>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</si>
  <si>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</si>
  <si>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</si>
  <si>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</si>
  <si>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</si>
  <si>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</si>
  <si>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</si>
  <si>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</si>
  <si>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</si>
  <si>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</si>
  <si>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</si>
  <si>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</si>
  <si>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</si>
  <si>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</si>
  <si>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</si>
  <si>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</si>
  <si>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</si>
  <si>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</si>
  <si>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</si>
  <si>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</si>
  <si>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</si>
  <si>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</si>
  <si>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</si>
  <si>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</si>
  <si>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</si>
  <si>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</si>
  <si>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</si>
  <si>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</si>
  <si>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</si>
  <si>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</si>
  <si>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</si>
  <si>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</si>
  <si>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</si>
  <si>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</si>
  <si>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</si>
  <si>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</si>
  <si>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</si>
  <si>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</si>
  <si>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</si>
  <si>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</si>
  <si>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</si>
  <si>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</si>
  <si>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</si>
  <si>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</si>
  <si>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</si>
  <si>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</si>
  <si>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</si>
  <si>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</si>
  <si>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</si>
  <si>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</si>
  <si>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</si>
  <si>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</si>
  <si>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</si>
  <si>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</si>
  <si>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</si>
  <si>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</si>
  <si>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</si>
  <si>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</si>
  <si>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</si>
  <si>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</si>
  <si>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</si>
  <si>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</si>
  <si>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</si>
  <si>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</si>
  <si>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</si>
  <si>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</si>
  <si>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</si>
  <si>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</si>
  <si>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</si>
  <si>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</si>
  <si>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</si>
  <si>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</si>
  <si>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</si>
  <si>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</si>
  <si>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</si>
  <si>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</si>
  <si>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</si>
  <si>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</si>
  <si>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</si>
  <si>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</si>
  <si>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</si>
  <si>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</si>
  <si>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</si>
  <si>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</si>
  <si>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</si>
  <si>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</si>
  <si>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</si>
  <si>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</si>
  <si>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</si>
  <si>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</si>
  <si>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</si>
  <si>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</si>
  <si>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</si>
  <si>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</si>
  <si>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</si>
  <si>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</si>
  <si>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</si>
  <si>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</si>
  <si>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</si>
  <si>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</si>
  <si>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</si>
  <si>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</si>
  <si>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</si>
  <si>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</si>
  <si>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</si>
  <si>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</si>
  <si>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</si>
  <si>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</si>
  <si>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</si>
  <si>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</si>
  <si>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</si>
  <si>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</si>
  <si>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</si>
  <si>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</si>
  <si>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</si>
  <si>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</si>
  <si>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</si>
  <si>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</si>
  <si>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</si>
  <si>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</si>
  <si>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</si>
  <si>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</si>
  <si>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</si>
  <si>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</si>
  <si>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</si>
  <si>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</si>
  <si>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</si>
  <si>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</si>
  <si>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</si>
  <si>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</si>
  <si>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</si>
  <si>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</si>
  <si>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</si>
  <si>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</si>
  <si>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</si>
  <si>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</si>
  <si>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</si>
  <si>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</si>
  <si>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</si>
  <si>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</si>
  <si>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</si>
  <si>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</si>
  <si>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</si>
  <si>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</si>
  <si>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</si>
  <si>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</si>
  <si>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</si>
  <si>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</si>
  <si>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</si>
  <si>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</si>
  <si>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</si>
  <si>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</si>
  <si>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</si>
  <si>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</si>
  <si>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</si>
  <si>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</si>
  <si>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</si>
  <si>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</si>
  <si>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</si>
  <si>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</si>
  <si>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</si>
  <si>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</si>
  <si>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</si>
  <si>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</si>
  <si>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</si>
  <si>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</si>
  <si>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</si>
  <si>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</si>
  <si>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</si>
  <si>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</si>
  <si>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</si>
  <si>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</si>
  <si>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</si>
  <si>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</si>
  <si>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</si>
  <si>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</si>
  <si>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</si>
  <si>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</si>
  <si>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</si>
  <si>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</si>
  <si>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</si>
  <si>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</si>
  <si>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</si>
  <si>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</si>
  <si>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</si>
  <si>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</si>
  <si>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</si>
  <si>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</si>
  <si>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</si>
  <si>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</si>
  <si>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</si>
  <si>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</si>
  <si>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</si>
  <si>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</si>
  <si>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</si>
  <si>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</si>
  <si>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</si>
  <si>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</si>
  <si>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</si>
  <si>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</si>
  <si>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</si>
  <si>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</si>
  <si>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</si>
  <si>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</si>
  <si>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</si>
  <si>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</si>
  <si>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</si>
  <si>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</si>
  <si>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</si>
  <si>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</si>
  <si>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</si>
  <si>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</si>
  <si>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</si>
  <si>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</si>
  <si>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</si>
  <si>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</si>
  <si>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</si>
  <si>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</si>
  <si>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</si>
  <si>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</si>
  <si>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</si>
  <si>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</si>
  <si>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</si>
  <si>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</si>
  <si>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</si>
  <si>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</si>
  <si>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</si>
  <si>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</si>
  <si>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</si>
  <si>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</si>
  <si>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</si>
  <si>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</si>
  <si>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</si>
  <si>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</si>
  <si>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</si>
  <si>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</si>
  <si>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</si>
  <si>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</si>
  <si>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</si>
  <si>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</si>
  <si>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</si>
  <si>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</si>
  <si>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</si>
  <si>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</si>
  <si>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</si>
  <si>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</si>
  <si>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</si>
  <si>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</si>
  <si>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</si>
  <si>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</si>
  <si>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</si>
  <si>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</si>
  <si>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</si>
  <si>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</si>
  <si>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</si>
  <si>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</si>
  <si>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</si>
  <si>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</si>
  <si>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</si>
  <si>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</si>
  <si>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</si>
  <si>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</si>
  <si>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</si>
  <si>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</si>
  <si>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</si>
  <si>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</si>
  <si>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</si>
  <si>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</si>
  <si>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</si>
  <si>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</si>
  <si>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</si>
  <si>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</si>
  <si>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</si>
  <si>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</si>
  <si>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</si>
  <si>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</si>
  <si>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</si>
  <si>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</si>
  <si>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</si>
  <si>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</si>
  <si>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</si>
  <si>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</si>
  <si>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</si>
  <si>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</si>
  <si>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</si>
  <si>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</si>
  <si>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</si>
  <si>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</si>
  <si>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</si>
  <si>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</si>
  <si>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</si>
  <si>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</si>
  <si>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</si>
  <si>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</si>
  <si>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</si>
  <si>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</si>
  <si>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</si>
  <si>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</si>
  <si>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</si>
  <si>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</si>
  <si>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</si>
  <si>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</si>
  <si>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</si>
  <si>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</si>
  <si>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</si>
  <si>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</si>
  <si>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</si>
  <si>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</si>
  <si>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</si>
  <si>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</si>
  <si>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</si>
  <si>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</si>
  <si>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</si>
  <si>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</si>
  <si>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</si>
  <si>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</si>
  <si>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</si>
  <si>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</si>
  <si>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</si>
  <si>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</si>
  <si>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</si>
  <si>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</si>
  <si>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</si>
  <si>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</si>
  <si>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</si>
  <si>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</si>
  <si>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</si>
  <si>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</si>
  <si>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</si>
  <si>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</si>
  <si>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</si>
  <si>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</si>
  <si>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</si>
  <si>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</si>
  <si>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</si>
  <si>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</si>
  <si>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</si>
  <si>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</si>
  <si>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</si>
  <si>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</si>
  <si>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</si>
  <si>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</si>
  <si>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</si>
  <si>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</si>
  <si>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</si>
  <si>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</si>
  <si>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</si>
  <si>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</si>
  <si>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</si>
  <si>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</si>
  <si>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</si>
  <si>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</si>
  <si>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</si>
  <si>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</si>
  <si>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</si>
  <si>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</si>
  <si>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</si>
  <si>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</si>
  <si>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</si>
  <si>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</si>
  <si>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</si>
  <si>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</si>
  <si>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</si>
  <si>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</si>
  <si>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</si>
  <si>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</si>
  <si>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</si>
  <si>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</si>
  <si>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</si>
  <si>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</si>
  <si>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</si>
  <si>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</si>
  <si>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</si>
  <si>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</si>
  <si>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</si>
  <si>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</si>
  <si>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</si>
  <si>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</si>
  <si>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</si>
  <si>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</si>
  <si>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</si>
  <si>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</si>
  <si>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</si>
  <si>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</si>
  <si>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</si>
  <si>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</si>
  <si>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</si>
  <si>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</si>
  <si>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</si>
  <si>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</si>
  <si>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</si>
  <si>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</si>
  <si>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</si>
  <si>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</si>
  <si>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</si>
  <si>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</si>
  <si>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</si>
  <si>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</si>
  <si>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</si>
  <si>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</si>
  <si>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</si>
  <si>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</si>
  <si>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</si>
  <si>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</si>
  <si>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</si>
  <si>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</si>
  <si>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</si>
  <si>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</si>
  <si>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</si>
  <si>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</si>
  <si>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</si>
  <si>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</si>
  <si>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</si>
  <si>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</si>
  <si>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</si>
  <si>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</si>
  <si>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</si>
  <si>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</si>
  <si>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</si>
  <si>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</si>
  <si>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</si>
  <si>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</si>
  <si>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</si>
  <si>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</si>
  <si>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</si>
  <si>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</si>
  <si>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</si>
  <si>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</si>
  <si>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</si>
  <si>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</si>
  <si>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</si>
  <si>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</si>
  <si>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</si>
  <si>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</si>
  <si>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</si>
  <si>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</si>
  <si>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</si>
  <si>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</si>
  <si>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</si>
  <si>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</si>
  <si>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</si>
  <si>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</si>
  <si>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</si>
  <si>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</si>
  <si>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</si>
  <si>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</si>
  <si>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</si>
  <si>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</si>
  <si>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</si>
  <si>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</si>
  <si>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</si>
  <si>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</si>
  <si>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</si>
  <si>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</si>
  <si>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</si>
  <si>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</si>
  <si>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</si>
  <si>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</si>
  <si>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</si>
  <si>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</si>
  <si>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</si>
  <si>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</si>
  <si>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</si>
  <si>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</si>
  <si>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</si>
  <si>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</si>
  <si>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</si>
  <si>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</si>
  <si>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</si>
  <si>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</si>
  <si>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</si>
  <si>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</si>
  <si>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</si>
  <si>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</si>
  <si>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</si>
  <si>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</si>
  <si>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</si>
  <si>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</si>
  <si>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</si>
  <si>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</si>
  <si>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</si>
  <si>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</si>
  <si>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</si>
  <si>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</si>
  <si>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</si>
  <si>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</si>
  <si>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</si>
  <si>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</si>
  <si>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</si>
  <si>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</si>
  <si>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</si>
  <si>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</si>
  <si>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</si>
  <si>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</si>
  <si>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</si>
  <si>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</si>
  <si>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</si>
  <si>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</si>
  <si>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</si>
  <si>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</si>
  <si>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</si>
  <si>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</si>
  <si>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</si>
  <si>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</si>
  <si>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</si>
  <si>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</si>
  <si>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</si>
  <si>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</si>
  <si>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</si>
  <si>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</si>
  <si>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</si>
  <si>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</si>
  <si>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</si>
  <si>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</si>
  <si>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</si>
  <si>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</si>
  <si>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</si>
  <si>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</si>
  <si>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</si>
  <si>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</si>
  <si>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</si>
  <si>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</si>
  <si>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</si>
  <si>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</si>
  <si>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</si>
  <si>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</si>
  <si>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</si>
  <si>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</si>
  <si>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</si>
  <si>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</si>
  <si>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</si>
  <si>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</si>
  <si>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</si>
  <si>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</si>
  <si>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</si>
  <si>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</si>
  <si>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</si>
  <si>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</si>
  <si>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</si>
  <si>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</si>
  <si>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</si>
  <si>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</si>
  <si>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</si>
  <si>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</si>
  <si>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</si>
  <si>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</si>
  <si>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</si>
  <si>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</si>
  <si>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</si>
  <si>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</si>
  <si>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</si>
  <si>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</si>
  <si>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</si>
  <si>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</si>
  <si>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</si>
  <si>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</si>
  <si>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</si>
  <si>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</si>
  <si>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</si>
  <si>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</si>
  <si>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</si>
  <si>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</si>
  <si>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</si>
  <si>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</si>
  <si>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</si>
  <si>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</si>
  <si>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</si>
  <si>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</si>
  <si>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</si>
  <si>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</si>
  <si>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</si>
  <si>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</si>
  <si>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</si>
  <si>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</si>
  <si>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</si>
  <si>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</si>
  <si>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</si>
  <si>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</si>
  <si>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</si>
  <si>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</si>
  <si>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</si>
  <si>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</si>
  <si>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</si>
  <si>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</si>
  <si>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</si>
  <si>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</si>
  <si>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</si>
  <si>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</si>
  <si>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</si>
  <si>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</si>
  <si>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</si>
  <si>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</si>
  <si>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</si>
  <si>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</si>
  <si>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</si>
  <si>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</si>
  <si>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</si>
  <si>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</si>
  <si>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</si>
  <si>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</si>
  <si>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</si>
  <si>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</si>
  <si>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</si>
  <si>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</si>
  <si>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</si>
  <si>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</si>
  <si>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</si>
  <si>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</si>
  <si>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</si>
  <si>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</si>
  <si>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</si>
  <si>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</si>
  <si>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</si>
  <si>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</si>
  <si>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</si>
  <si>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</si>
  <si>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</si>
  <si>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</si>
  <si>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</si>
  <si>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</si>
  <si>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</si>
  <si>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</si>
  <si>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</si>
  <si>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</si>
  <si>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</si>
  <si>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</si>
  <si>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</si>
  <si>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</si>
  <si>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</si>
  <si>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</si>
  <si>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</si>
  <si>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</si>
  <si>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</si>
  <si>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</si>
  <si>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</si>
  <si>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</si>
  <si>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</si>
  <si>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</si>
  <si>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</si>
  <si>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</si>
  <si>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</si>
  <si>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</si>
  <si>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</si>
  <si>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</si>
  <si>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</si>
  <si>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</si>
  <si>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</si>
  <si>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</si>
  <si>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</si>
  <si>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</si>
  <si>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</si>
  <si>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</si>
  <si>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</si>
  <si>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</si>
  <si>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</si>
  <si>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</si>
  <si>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</si>
  <si>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</si>
  <si>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</si>
  <si>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</si>
  <si>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</si>
  <si>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</si>
  <si>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</si>
  <si>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</si>
  <si>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</si>
  <si>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</si>
  <si>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</si>
  <si>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</si>
  <si>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</si>
  <si>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</si>
  <si>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</si>
  <si>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</si>
  <si>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</si>
  <si>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</si>
  <si>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</si>
  <si>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</si>
  <si>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</si>
  <si>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</si>
  <si>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</si>
  <si>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</si>
  <si>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</si>
  <si>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</si>
  <si>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</si>
  <si>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</si>
  <si>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</si>
  <si>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</si>
  <si>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</si>
  <si>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</si>
  <si>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</si>
  <si>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</si>
  <si>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</si>
  <si>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</si>
  <si>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</si>
  <si>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</si>
  <si>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</si>
  <si>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</si>
  <si>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</si>
  <si>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</si>
  <si>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</si>
  <si>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</si>
  <si>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</si>
  <si>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</si>
  <si>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</si>
  <si>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</si>
  <si>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</si>
  <si>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</si>
  <si>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</si>
  <si>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</si>
  <si>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</si>
  <si>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</si>
  <si>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</si>
  <si>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</si>
  <si>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</si>
  <si>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</si>
  <si>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</si>
  <si>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</si>
  <si>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</si>
  <si>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</si>
  <si>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</si>
  <si>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</si>
  <si>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</si>
  <si>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</si>
  <si>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</si>
  <si>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</si>
  <si>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</si>
  <si>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</si>
  <si>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</si>
  <si>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</si>
  <si>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</si>
  <si>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</si>
  <si>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</si>
  <si>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</si>
  <si>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</si>
  <si>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</si>
  <si>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</si>
  <si>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</si>
  <si>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</si>
  <si>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</si>
  <si>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</si>
  <si>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</si>
  <si>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</si>
  <si>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</si>
  <si>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</si>
  <si>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</si>
  <si>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</si>
  <si>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</si>
  <si>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</si>
  <si>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</si>
  <si>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</si>
  <si>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</si>
  <si>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</si>
  <si>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</si>
  <si>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</si>
  <si>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</si>
  <si>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</si>
  <si>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</si>
  <si>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</si>
  <si>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</si>
  <si>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</si>
  <si>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</si>
  <si>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</si>
  <si>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</si>
  <si>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</si>
  <si>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</si>
  <si>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</si>
  <si>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</si>
  <si>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</si>
  <si>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</si>
  <si>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</si>
  <si>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</si>
  <si>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</si>
  <si>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</si>
  <si>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</si>
  <si>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</si>
  <si>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</si>
  <si>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</si>
  <si>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</si>
  <si>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</si>
  <si>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</si>
  <si>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</si>
  <si>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</si>
  <si>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</si>
  <si>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</si>
  <si>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</si>
  <si>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</si>
  <si>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</si>
  <si>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</si>
  <si>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</si>
  <si>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</si>
  <si>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</si>
  <si>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</si>
  <si>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</si>
  <si>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</si>
  <si>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</si>
  <si>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</si>
  <si>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</si>
  <si>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</si>
  <si>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</si>
  <si>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</si>
  <si>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</si>
  <si>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</si>
  <si>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</si>
  <si>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</si>
  <si>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</si>
  <si>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</si>
  <si>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</si>
  <si>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</si>
  <si>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</si>
  <si>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</si>
  <si>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</si>
  <si>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</si>
  <si>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</si>
  <si>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</si>
  <si>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</si>
  <si>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</si>
  <si>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</si>
  <si>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</si>
  <si>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</si>
  <si>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</si>
  <si>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</si>
  <si>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</si>
  <si>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</si>
  <si>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</si>
  <si>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</si>
  <si>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</si>
  <si>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</si>
  <si>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</si>
  <si>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</si>
  <si>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</si>
  <si>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</si>
  <si>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</si>
  <si>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</si>
  <si>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</si>
  <si>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</si>
  <si>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</si>
  <si>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</si>
  <si>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</si>
  <si>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</si>
  <si>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</si>
  <si>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</si>
  <si>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</si>
  <si>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</si>
  <si>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</si>
  <si>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</si>
  <si>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</si>
  <si>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</si>
  <si>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</si>
  <si>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</si>
  <si>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</si>
  <si>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</si>
  <si>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</si>
  <si>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</si>
  <si>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</si>
  <si>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</si>
  <si>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</si>
  <si>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</si>
  <si>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</si>
  <si>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</si>
  <si>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</si>
  <si>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</si>
  <si>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</si>
  <si>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</si>
  <si>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</si>
  <si>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</si>
  <si>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</si>
  <si>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</si>
  <si>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</si>
  <si>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</si>
  <si>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</si>
  <si>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</si>
  <si>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</si>
  <si>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</si>
  <si>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</si>
  <si>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</si>
  <si>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</si>
  <si>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</si>
  <si>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</si>
  <si>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</si>
  <si>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</si>
  <si>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</si>
  <si>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</si>
  <si>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</si>
  <si>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</si>
  <si>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</si>
  <si>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</si>
  <si>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</si>
  <si>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</si>
  <si>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</si>
  <si>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</si>
  <si>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</si>
  <si>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</si>
  <si>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</si>
  <si>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</si>
  <si>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</si>
  <si>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</si>
  <si>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</si>
  <si>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</si>
  <si>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</si>
  <si>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</si>
  <si>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</si>
  <si>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</si>
  <si>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</si>
  <si>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</si>
  <si>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</si>
  <si>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</si>
  <si>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</si>
  <si>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</si>
  <si>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</si>
  <si>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</si>
  <si>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</si>
  <si>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</si>
  <si>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</si>
  <si>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</si>
  <si>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</si>
  <si>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</si>
  <si>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</si>
  <si>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</si>
  <si>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</si>
  <si>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</si>
  <si>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</si>
  <si>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</si>
  <si>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</si>
  <si>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</si>
  <si>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</si>
  <si>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</si>
  <si>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</si>
  <si>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</si>
  <si>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</si>
  <si>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</si>
  <si>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</si>
  <si>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</si>
  <si>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</si>
  <si>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</si>
  <si>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</si>
  <si>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</si>
  <si>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</si>
  <si>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</si>
  <si>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</si>
  <si>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</si>
  <si>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</si>
  <si>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</si>
  <si>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</si>
  <si>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</si>
  <si>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</si>
  <si>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</si>
  <si>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</si>
  <si>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</si>
  <si>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</si>
  <si>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</si>
  <si>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</si>
  <si>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</si>
  <si>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</si>
  <si>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</si>
  <si>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</si>
  <si>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</si>
  <si>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</si>
  <si>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</si>
  <si>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</si>
  <si>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</si>
  <si>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</si>
  <si>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</si>
  <si>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</si>
  <si>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</si>
  <si>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</si>
  <si>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</si>
  <si>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</si>
  <si>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</si>
  <si>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</si>
  <si>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</si>
  <si>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</si>
  <si>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</si>
  <si>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</si>
  <si>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</si>
  <si>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</si>
  <si>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</si>
  <si>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</si>
  <si>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</si>
  <si>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</si>
  <si>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</si>
  <si>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</si>
  <si>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</si>
  <si>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</si>
  <si>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</si>
  <si>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</si>
  <si>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</si>
  <si>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</si>
  <si>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</si>
  <si>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</si>
  <si>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</si>
  <si>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</si>
  <si>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</si>
  <si>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</si>
  <si>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</si>
  <si>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</si>
  <si>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</si>
  <si>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</si>
  <si>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</si>
  <si>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</si>
  <si>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</si>
  <si>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</si>
  <si>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</si>
  <si>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</si>
  <si>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</si>
  <si>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</si>
  <si>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</si>
  <si>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</si>
  <si>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</si>
  <si>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</si>
  <si>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</si>
  <si>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</si>
  <si>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</si>
  <si>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</si>
  <si>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</si>
  <si>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</si>
  <si>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</si>
  <si>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</si>
  <si>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</si>
  <si>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</si>
  <si>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</si>
  <si>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</si>
  <si>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</si>
  <si>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</si>
  <si>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</si>
  <si>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</si>
  <si>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</si>
  <si>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</si>
  <si>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</si>
  <si>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</si>
  <si>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</si>
  <si>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</si>
  <si>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</si>
  <si>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</si>
  <si>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</si>
  <si>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</si>
  <si>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</si>
  <si>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</si>
  <si>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</si>
  <si>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</si>
  <si>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</si>
  <si>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</si>
  <si>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</si>
  <si>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</si>
  <si>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</si>
  <si>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</si>
  <si>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</si>
  <si>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</si>
  <si>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</si>
  <si>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</si>
  <si>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</si>
  <si>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</si>
  <si>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</si>
  <si>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</si>
  <si>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</si>
  <si>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</si>
  <si>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</si>
  <si>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</si>
  <si>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</si>
  <si>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</si>
  <si>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</si>
  <si>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</si>
  <si>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</si>
  <si>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</si>
  <si>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</si>
  <si>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</si>
  <si>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</si>
  <si>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</si>
  <si>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</si>
  <si>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</si>
  <si>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</si>
  <si>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</si>
  <si>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</si>
  <si>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</si>
  <si>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</si>
  <si>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</si>
  <si>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</si>
  <si>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</si>
  <si>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</si>
  <si>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</si>
  <si>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</si>
  <si>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</si>
  <si>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</si>
  <si>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</si>
  <si>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</si>
  <si>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</si>
  <si>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</si>
  <si>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</si>
  <si>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</si>
  <si>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</si>
  <si>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</si>
  <si>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</si>
  <si>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</si>
  <si>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</si>
  <si>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</si>
  <si>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</si>
  <si>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</si>
  <si>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</si>
  <si>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</si>
  <si>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</si>
  <si>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</si>
  <si>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</si>
  <si>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</si>
  <si>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</si>
  <si>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</si>
  <si>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</si>
  <si>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</si>
  <si>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</si>
  <si>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</si>
  <si>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</si>
  <si>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</si>
  <si>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</si>
  <si>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</si>
  <si>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</si>
  <si>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</si>
  <si>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</si>
  <si>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</si>
  <si>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</si>
  <si>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</si>
  <si>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</si>
  <si>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</si>
  <si>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</si>
  <si>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</si>
  <si>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</si>
  <si>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</si>
  <si>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</si>
  <si>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</si>
  <si>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</si>
  <si>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</si>
  <si>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</si>
  <si>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</si>
  <si>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</si>
  <si>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</si>
  <si>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</si>
  <si>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</si>
  <si>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</si>
  <si>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</si>
  <si>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</si>
  <si>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</si>
  <si>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</si>
  <si>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</si>
  <si>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</si>
  <si>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</si>
  <si>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</si>
  <si>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</si>
  <si>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</si>
  <si>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</si>
  <si>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</si>
  <si>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</si>
  <si>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</si>
  <si>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</si>
  <si>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</si>
  <si>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</si>
  <si>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</si>
  <si>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</si>
  <si>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</si>
  <si>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</si>
  <si>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</si>
  <si>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</si>
  <si>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</si>
  <si>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</si>
  <si>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</si>
  <si>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</si>
  <si>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</si>
  <si>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</si>
  <si>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</si>
  <si>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</si>
  <si>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</si>
  <si>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</si>
  <si>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</si>
  <si>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</si>
  <si>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</si>
  <si>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</si>
  <si>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</si>
  <si>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</si>
  <si>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</si>
  <si>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</si>
  <si>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</si>
  <si>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</si>
  <si>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</si>
  <si>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</si>
  <si>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</si>
  <si>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</si>
  <si>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</si>
  <si>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</si>
  <si>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</si>
  <si>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</si>
  <si>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</si>
  <si>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</si>
  <si>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</si>
  <si>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</si>
  <si>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</si>
  <si>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</si>
  <si>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</si>
  <si>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</si>
  <si>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</si>
  <si>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</si>
  <si>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</si>
  <si>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</si>
  <si>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</si>
  <si>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</si>
  <si>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</si>
  <si>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</si>
  <si>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</si>
  <si>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</si>
  <si>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</si>
  <si>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</si>
  <si>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</si>
  <si>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</si>
  <si>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</si>
  <si>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</si>
  <si>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</si>
  <si>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</si>
  <si>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</si>
  <si>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</si>
  <si>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</si>
  <si>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</si>
  <si>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</si>
  <si>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</si>
  <si>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</si>
  <si>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</si>
  <si>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</si>
  <si>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</si>
  <si>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</si>
  <si>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</si>
  <si>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</si>
  <si>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</si>
  <si>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</si>
  <si>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</si>
  <si>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</si>
  <si>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</si>
  <si>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</si>
  <si>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</si>
  <si>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</si>
  <si>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</si>
  <si>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</si>
  <si>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</si>
  <si>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</si>
  <si>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</si>
  <si>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</si>
  <si>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</si>
  <si>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</si>
  <si>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</si>
  <si>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</si>
  <si>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</si>
  <si>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</si>
  <si>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</si>
  <si>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EM team on the way need 45 mins</t>
  </si>
  <si>
    <t>NO PCM</t>
  </si>
  <si>
    <t>EM team on the way need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</si>
  <si>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</si>
  <si>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</si>
  <si>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</si>
  <si>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</si>
  <si>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</si>
  <si>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</si>
  <si>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</si>
  <si>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</si>
  <si>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</si>
  <si>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at site </t>
  </si>
  <si>
    <t>PCM-20251114-00000749</t>
  </si>
  <si>
    <t xml:space="preserve">EM team need 35 min </t>
  </si>
  <si>
    <t>PCM-20251114-00000196</t>
  </si>
  <si>
    <t>Minor</t>
  </si>
  <si>
    <t>Cell down due to One Rectifier ZTE module got faulty, team on the way to WH for repairing //  estimated ETA 70 mins</t>
  </si>
  <si>
    <t>PCM-20251114-00000607</t>
  </si>
  <si>
    <t>mhl0134</t>
  </si>
  <si>
    <t>ZTE3000W rectifire module vandalized 
Team arranging module to restore the site // eta 30 MINS</t>
  </si>
  <si>
    <t>PCM-20251114-00000660</t>
  </si>
  <si>
    <t xml:space="preserve">ETA 60 MINS </t>
  </si>
  <si>
    <t>PCM-20251114-00000713</t>
  </si>
  <si>
    <t>After Hub WDS9463 restored new TRM fb Hub SUL9467 //ETA 75 mins</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</si>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</sst>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312.67377118055447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45975.622197106481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45975.622197106481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45975.622197106481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45975.622197106481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45975.622197106481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45975.622197106481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45975.622197106481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45975.622197106481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45975.622197106481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45975.622197106481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45975.622197106481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45975.622197106481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45975.622197106481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45975.622197106481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45975.622197106481</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45975.622197106481</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45975.622197106481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45975.622197106481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45975.622197106481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45975.622197106481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45975.622197106481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45975.622197106481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45975.622197106481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45975.622197106481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45975.622197106481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45975.622197106481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45975.622197106481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45975.622197106481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45975.622197106481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45975.622197106481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45975.622197106481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45975.622197106481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45975.622197106481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45975.622197106481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45975.622197106481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45975.622197106481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45975.622197106481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45975.622197106481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45975.622197106481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45975.622197106481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45975.622197106481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45975.622197106481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45975.622197106481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45975.622197106481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45975.622197106481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45975.622197106481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45975.622197106481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45975.622197106481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45975.622197106481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45975.622197106481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45975.622197106481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45975.622197106481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45975.622197106481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45975.622197106481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45975.622197106481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45975.622197106481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45975.622197106481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45975.622197106481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45975.622197106481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45975.622197106481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45975.622197106481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45975.622197106481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45975.622197106481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45975.622197106481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45975.622197106481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45975.622197106481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45975.622197106481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45975.622197106481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45975.622197106481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45975.622197106481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45975.622197106481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45975.622197106481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45975.622197106481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45975.622197106481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45975.622197106481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45975.622197106481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45975.622197106481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45975.622197106481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45975.622197106481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45975.622197106481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45975.622197106481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45975.622197106481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45975.622197106481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45975.622197106481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45975.622197106481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45975.622197106481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45975.622197106481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45975.622197106481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45975.622197106481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45975.622197106481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45975.622197106481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45975.622197106481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45975.622197106481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45975.622197106481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45975.622197106481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45975.622197106481</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F61645CB-F680-4E82-947F-2F6E8EECA1C9}"/>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150.62235914351913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1.0159123842604458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45975.622197106481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45975.622197106481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45975.622197106481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45975.622197106481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45975.622197106481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45975.622197106481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45975.622197106481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45975.622197106481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45975.622197106481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45975.622197106481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45975.622197106481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45975.622197106481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45975.622197106481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45975.622197106481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45975.622197106481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45975.622197106481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45975.622197106481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45975.622197106481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45975.622197106481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45975.622197106481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45975.622197106481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45975.622197106481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45975.622197106481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45975.622197106481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45975.622197106481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45975.622197106481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45975.622197106481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45975.622197106481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45975.622197106481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45975.622197106481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45975.622197106481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45975.622197106481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45975.622197106481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45975.622197106481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45975.622197106481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45975.622197106481</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45975.622197106481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45975.622197106481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45975.622197106481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45975.622197106481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45975.622197106481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45975.622197106481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45975.622197106481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45975.622197106481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45975.622197106481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45975.622197106481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45975.622197106481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45975.622197106481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45975.622197106481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45975.622197106481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45975.622197106481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45975.622197106481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45975.622197106481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45975.622197106481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45975.622197106481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45975.622197106481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45975.622197106481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45975.622197106481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45975.622197106481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45975.622197106481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45975.622197106481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45975.622197106481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45975.622197106481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45975.622197106481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45975.622197106481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45975.622197106481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45975.622197106481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45975.622197106481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45975.622197106481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45975.622197106481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45975.622197106481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45975.622197106481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45975.622197106481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45975.622197106481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45975.622197106481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45975.622197106481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45975.622197106481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45975.622197106481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45975.622197106481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45975.622197106481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45975.622197106481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45975.622197106481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45975.622197106481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45975.622197106481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45975.622197106481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45975.622197106481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45975.622197106481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45975.622197106481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45975.622197106481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45975.622197106481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45975.622197106481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45975.622197106481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45975.622197106481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45975.622197106481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45975.622197106481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45975.622197106481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45975.622197106481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45975.622197106481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45975.622197106481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45975.622197106481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45975.622197106481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45975.622197106481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45975.622197106481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45975.622197106481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45975.622197106481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45975.622197106481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45975.622197106481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45975.622197106481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45975.622197106481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45975.622197106481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45975.622197106481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45975.622197106481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45975.622197106481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45975.622197106481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45975.622197106481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45975.622197106481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45975.622197106481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45975.622197106481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45975.622197106481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45975.622197106481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45975.622197106481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45975.622197106481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45975.622197106481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45975.622197106481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45975.622197106481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45975.622197106481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45975.622197106481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45975.622197106481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45975.622197106481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45975.622197106481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45975.622197106481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45975.622197106481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45975.622197106481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45975.622197106481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45975.622197106481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45975.622197106481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45975.622197106481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45975.622197106481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45975.622197106481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45975.622197106481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45975.622197106481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45975.622197106481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45975.622197106481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45975.622197106481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45975.622197106481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45975.622197106481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45975.622197106481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45975.622197106481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45975.622197106481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45975.622197106481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45975.622197106481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45975.622197106481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45975.622197106481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45975.622197106481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45975.622197106481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45975.622197106481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45975.622197106481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45975.622197106481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45975.622197106481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45975.622197106481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45975.622197106481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45975.622197106481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45975.622197106481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45975.622197106481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45975.622197106481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45975.622197106481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45975.622197106481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45975.622197106481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45975.622197106481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45975.622197106481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45975.622197106481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45975.622197106481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45975.622197106481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45975.622197106481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45975.622197106481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45975.622197106481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45975.622197106481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45975.622197106481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45975.622197106481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45975.622197106481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45975.622197106481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45975.622197106481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45975.622197106481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45975.622197106481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45975.622197106481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45975.622197106481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45975.622197106481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45975.622197106481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45975.622197106481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45975.622197106481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45975.622197106481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45975.622197106481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45975.622197106481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45975.622197106481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45975.622197106481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45975.622197106481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45975.622197106481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45975.622197106481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45975.622197106481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45975.622197106481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45975.622197106481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45975.622197106481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45975.622197106481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45975.622197106481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45975.622197106481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45975.622197106481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45975.622197106481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45975.622197106481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45975.622197106481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45975.622197106481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45975.622197106481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45975.622197106481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45975.622197106481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45975.622197106481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45975.622197106481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45975.622197106481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45975.622197106481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45975.622197106481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45975.622197106481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45975.622197106481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45975.622197106481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45975.622197106481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45975.622197106481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45975.622197106481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45975.622197106481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45975.622197106481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45975.622197106481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45975.622197106481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45975.622197106481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45975.622197106481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45975.622197106481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45975.622197106481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45975.622197106481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45975.622197106481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45975.622197106481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45975.622197106481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45975.622197106481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45975.622197106481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45975.622197106481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45975.622197106481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45975.622197106481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45975.622197106481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45975.622197106481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45975.622197106481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45975.622197106481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45975.622197106481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45975.622197106481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45975.622197106481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45975.622197106481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45975.622197106481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45975.622197106481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45975.622197106481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45975.622197106481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45975.622197106481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45975.622197106481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45975.622197106481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45975.622197106481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45975.622197106481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45975.622197106481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45975.622197106481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45975.622197106481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45975.622197106481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45975.622197106481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45975.622197106481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45975.622197106481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45975.622197106481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45975.622197106481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45975.622197106481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45975.622197106481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45975.622197106481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45975.622197106481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45975.622197106481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45975.622197106481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45975.622197106481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45975.622197106481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45975.622197106481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45975.622197106481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45975.622197106481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45975.622197106481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45975.622197106481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45975.622197106481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45975.622197106481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45975.622197106481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45975.622197106481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45975.622197106481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45975.622197106481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45975.622197106481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45975.622197106481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45975.622197106481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45975.622197106481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45975.622197106481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45975.622197106481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45975.622197106481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45975.622197106481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45975.622197106481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45975.622197106481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45975.622197106481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45975.622197106481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45975.622197106481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45975.622197106481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45975.622197106481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45975.622197106481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45975.622197106481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45975.622197106481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45975.622197106481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45975.622197106481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45975.622197106481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45975.622197106481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45975.622197106481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45975.622197106481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45975.622197106481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45975.622197106481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45975.622197106481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45975.622197106481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45975.622197106481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45975.622197106481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45975.622197106481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45975.622197106481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45975.622197106481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45975.622197106481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45975.622197106481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45975.622197106481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45975.622197106481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45975.622197106481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45975.622197106481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45975.622197106481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45975.622197106481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45975.622197106481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45975.622197106481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45975.622197106481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45975.622197106481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45975.622197106481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45975.622197106481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45975.622197106481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45975.622197106481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45975.622197106481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45975.622197106481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45975.622197106481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45975.622197106481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45975.622197106481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45975.622197106481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45975.622197106481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45975.622197106481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45975.622197106481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45975.622197106481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45975.622197106481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45975.622197106481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45975.622197106481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45975.622197106481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45975.622197106481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45975.622197106481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45975.622197106481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45975.622197106481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45975.622197106481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45975.622197106481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45975.622197106481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45975.622197106481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45975.622197106481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45975.622197106481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45975.622197106481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45975.622197106481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45975.622197106481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45975.622197106481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45975.622197106481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45975.622197106481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45975.622197106481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45975.622197106481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45975.622197106481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45975.622197106481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45975.622197106481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45975.622197106481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45975.622197106481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45975.622197106481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45975.622197106481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45975.622197106481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45975.622197106481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45975.622197106481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45975.622197106481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45975.622197106481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45975.622197106481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45975.622197106481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45975.622197106481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45975.622197106481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45975.622197106481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45975.622197106481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45975.622197106481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45975.622197106481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45975.622197106481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45975.622197106481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45975.622197106481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45975.622197106481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45975.622197106481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45975.622197106481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45975.622197106481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45975.622197106481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45975.622197106481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45975.622197106481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45975.622197106481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45975.622197106481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45975.622197106481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45975.622197106481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45975.622197106481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45975.622197106481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45975.622197106481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45975.622197106481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45975.622197106481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45975.622197106481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45975.622197106481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45975.622197106481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45975.622197106481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45975.622197106481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45975.622197106481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45975.622197106481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45975.622197106481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45975.622197106481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45975.622197106481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45975.622197106481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45975.622197106481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45975.622197106481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45975.622197106481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45975.622197106481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45975.622197106481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45975.622197106481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45975.622197106481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45975.622197106481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45975.622197106481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45975.622197106481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45975.622197106481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45975.622197106481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45975.622197106481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45975.622197106481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45975.622197106481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45975.622197106481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45975.622197106481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45975.622197106481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45975.622197106481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45975.622197106481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45975.622197106481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45975.622197106481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45975.622197106481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45975.622197106481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45975.622197106481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45975.622197106481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45975.622197106481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45975.622197106481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45975.622197106481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45975.622197106481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45975.622197106481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45975.622197106481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45975.622197106481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45975.622197106481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45975.622197106481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45975.622197106481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45975.622197106481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45975.622197106481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45975.622197106481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45975.622197106481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45975.622197106481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45975.622197106481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45975.622197106481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45975.622197106481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45975.622197106481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45975.622197106481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45975.622197106481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45975.622197106481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45975.622197106481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45975.622197106481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45975.622197106481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45975.622197106481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45975.622197106481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45975.622197106481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45975.622197106481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45975.622197106481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45975.622197106481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45975.622197106481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45975.622197106481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45975.622197106481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45975.622197106481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45975.622197106481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45975.622197106481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45975.622197106481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45975.622197106481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45975.622197106481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45975.622197106481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45975.622197106481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45975.622197106481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45975.622197106481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45975.622197106481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45975.622197106481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45975.622197106481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45975.622197106481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45975.622197106481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45975.622197106481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45975.622197106481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45975.622197106481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45975.622197106481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45975.622197106481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45975.622197106481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45975.622197106481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45975.622197106481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45975.622197106481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45975.622197106481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45975.622197106481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45975.622197106481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45975.622197106481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45975.622197106481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45975.622197106481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45975.622197106481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45975.622197106481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45975.622197106481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45975.622197106481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45975.622197106481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45975.622197106481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45975.622197106481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45975.622197106481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45975.622197106481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45975.622197106481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45975.622197106481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45975.622197106481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45975.622197106481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45975.622197106481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45975.622197106481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45975.622197106481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45975.622197106481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45975.622197106481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45975.622197106481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45975.622197106481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45975.622197106481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45975.622197106481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45975.622197106481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45975.622197106481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45975.622197106481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45975.622197106481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45975.622197106481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45975.622197106481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45975.622197106481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45975.622197106481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45975.622197106481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45975.622197106481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45975.622197106481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45975.622197106481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45975.622197106481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45975.622197106481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45975.622197106481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45975.622197106481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45975.622197106481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45975.622197106481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45975.622197106481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45975.622197106481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45975.622197106481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45975.622197106481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45975.622197106481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45975.622197106481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45975.622197106481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45975.622197106481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45975.622197106481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45975.622197106481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45975.622197106481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45975.622197106481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45975.622197106481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45975.622197106481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45975.622197106481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45975.622197106481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45975.622197106481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45975.622197106481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45975.622197106481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45975.622197106481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45975.622197106481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45975.622197106481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45975.622197106481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45975.622197106481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45975.622197106481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45975.622197106481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45975.622197106481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45975.622197106481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45975.622197106481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45975.622197106481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45975.622197106481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45975.622197106481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45975.622197106481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45975.622197106481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45975.622197106481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45975.622197106481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45975.622197106481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45975.622197106481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45975.622197106481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45975.622197106481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45975.622197106481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45975.622197106481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45975.622197106481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45975.622197106481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45975.622197106481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45975.622197106481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45975.622197106481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45975.622197106481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45975.622197106481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45975.622197106481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45975.622197106481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45975.622197106481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45975.622197106481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45975.622197106481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45975.622197106481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45975.622197106481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45975.622197106481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45975.622197106481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45975.622197106481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45975.622197106481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45975.622197106481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45975.622197106481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45975.622197106481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45975.622197106481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45975.622197106481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45975.622197106481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45975.622197106481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45975.622197106481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45975.622197106481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45975.622197106481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45975.622197106481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45975.622197106481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45975.622197106481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45975.622197106481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45975.622197106481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45975.622197106481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45975.622197106481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45975.622197106481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45975.622197106481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45975.622197106481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45975.622197106481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45975.622197106481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45975.622197106481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45975.622197106481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45975.622197106481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45975.622197106481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45975.622197106481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45975.622197106481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45975.622197106481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45975.622197106481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45975.622197106481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45975.622197106481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45975.622197106481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45975.622197106481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45975.622197106481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45975.622197106481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45975.622197106481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45975.622197106481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45975.622197106481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45975.622197106481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45975.622197106481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45975.622197106481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45975.622197106481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45975.622197106481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45975.622197106481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45975.622197106481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45975.622197106481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45975.622197106481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45975.622197106481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45975.622197106481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45975.622197106481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45975.622197106481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45975.622197106481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45975.622197106481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45975.622197106481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45975.622197106481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45975.622197106481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45975.622197106481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45975.622197106481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45975.622197106481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45975.622197106481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45975.622197106481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45975.622197106481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45975.622197106481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45975.622197106481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45975.622197106481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45975.622197106481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45975.622197106481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45975.622197106481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45975.622197106481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45975.622197106481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45975.622197106481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45975.622197106481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45975.622197106481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45975.622197106481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45975.622197106481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45975.622197106481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45975.622197106481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45975.622197106481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45975.622197106481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45975.622197106481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45975.622197106481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45975.622197106481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45975.622197106481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45975.622197106481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45975.622197106481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45975.622197106481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45975.622197106481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45975.622197106481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45975.622197106481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45975.622197106481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45975.622197106481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45975.622197106481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45975.622197106481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45975.622197106481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45975.622197106481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45975.622197106481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45975.622197106481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45975.622197106481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45975.622197106481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45975.622197106481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45975.622197106481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45975.622197106481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45975.622197106481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45975.622197106481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45975.622197106481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45975.622197106481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45975.622197106481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45975.622197106481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45975.622197106481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45975.622197106481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45975.622197106481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45975.622197106481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45975.622197106481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45975.622197106481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45975.622197106481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45975.622197106481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45975.622197106481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45975.622197106481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45975.622197106481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45975.622197106481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45975.622197106481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45975.622197106481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45975.622197106481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45975.622197106481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45975.622197106481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45975.622197106481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45975.622197106481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45975.622197106481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45975.622197106481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45975.622197106481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45975.622197106481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45975.622197106481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45975.622197106481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45975.622197106481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45975.622197106481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45975.622197106481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45975.622197106481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45975.622197106481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45975.622197106481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45975.622197106481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45975.622197106481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45975.622197106481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45975.622197106481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45975.622197106481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45975.622197106481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45975.622197106481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45975.622197106481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45975.622197106481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45975.622197106481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45975.622197106481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45975.622197106481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45975.622197106481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45975.622197106481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45975.622197106481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45975.622197106481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45975.622197106481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45975.622197106481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45975.622197106481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45975.622197106481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45975.622197106481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45975.622197106481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45975.622197106481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45975.622197106481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45975.622197106481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45975.622197106481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45975.622197106481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45975.622197106481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45975.622197106481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45975.622197106481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45975.622197106481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45975.622197106481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45975.622197106481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45975.622197106481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45975.622197106481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45975.622197106481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45975.622197106481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45975.622197106481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45975.622197106481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45975.622197106481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45975.622197106481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45975.622197106481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45975.622197106481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45975.622197106481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45975.622197106481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45975.622197106481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45975.622197106481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45975.622197106481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45975.622197106481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45975.622197106481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45975.622197106481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45975.622197106481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45975.622197106481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45975.622197106481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45975.622197106481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45975.622197106481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45975.622197106481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45975.622197106481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45975.622197106481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45975.622197106481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45975.622197106481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45975.622197106481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45975.622197106481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45975.622197106481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45975.622197106481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45975.622197106481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45975.622197106481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45975.622197106481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45975.622197106481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45975.622197106481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45975.622197106481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45975.622197106481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45975.622197106481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45975.622197106481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45975.622197106481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45975.622197106481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45975.622197106481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45975.622197106481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45975.622197106481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45975.622197106481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45975.622197106481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45975.622197106481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45975.622197106481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45975.622197106481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45975.622197106481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45975.622197106481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45975.622197106481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45975.622197106481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45975.622197106481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45975.622197106481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45975.622197106481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45975.622197106481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45975.622197106481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45975.622197106481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45975.622197106481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45975.622197106481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45975.622197106481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45975.622197106481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45975.622197106481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45975.622197106481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45975.622197106481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45975.622197106481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45975.622197106481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45975.622197106481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45975.622197106481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45975.622197106481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45975.622197106481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45975.622197106481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45975.622197106481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45975.622197106481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45975.622197106481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45975.622197106481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45975.622197106481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45975.622197106481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45975.622197106481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45975.622197106481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45975.622197106481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45975.622197106481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45975.622197106481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45975.622197106481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45975.622197106481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45975.622197106481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45975.622197106481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45975.622197106481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45975.622197106481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45975.622197106481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45975.622197106481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45975.622197106481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45975.622197106481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45975.622197106481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45975.622197106481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45975.622197106481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45975.622197106481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45975.622197106481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45975.622197106481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45975.622197106481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45975.622197106481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45975.622197106481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45975.622197106481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45975.622197106481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45975.622197106481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45975.622197106481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45975.622197106481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45975.622197106481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45975.622197106481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45975.622197106481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45975.622197106481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45975.622197106481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45975.622197106481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45975.622197106481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45975.622197106481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45975.622197106481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45975.622197106481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45975.622197106481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45975.622197106481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45975.622197106481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45975.622197106481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45975.622197106481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45975.622197106481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45975.622197106481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45975.622197106481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45975.622197106481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45975.622197106481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45975.622197106481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45975.622197106481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45975.622197106481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45975.622197106481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45975.622197106481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45975.622197106481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45975.622197106481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45975.622197106481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45975.622197106481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45975.622197106481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45975.622197106481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45975.622197106481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45975.622197106481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45975.622197106481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45975.622197106481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45975.622197106481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45975.622197106481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45975.622197106481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45975.622197106481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45975.622197106481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45975.622197106481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45975.622197106481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45975.622197106481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45975.622197106481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45975.622197106481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45975.622197106481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45975.622197106481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45975.622197106481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45975.622197106481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45975.622197106481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45975.622197106481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45975.622197106481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45975.622197106481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45975.622197106481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45975.622197106481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45975.622197106481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45975.622197106481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45975.622197106481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45975.622197106481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45975.622197106481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45975.622197106481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45975.622197106481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45975.622197106481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45975.622197106481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45975.622197106481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45975.622197106481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45975.622197106481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45975.622197106481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45975.622197106481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45975.622197106481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45975.622197106481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45975.622197106481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45975.622197106481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45975.622197106481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45975.622197106481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45975.622197106481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45975.622197106481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45975.622197106481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45975.622197106481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45975.622197106481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45975.622197106481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45975.622197106481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45975.622197106481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45975.622197106481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45975.622197106481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45975.622197106481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45975.622197106481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45975.622197106481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45975.622197106481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45975.622197106481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45975.622197106481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45975.622197106481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45975.622197106481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45975.622197106481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45975.622197106481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45975.622197106481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45975.622197106481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45975.622197106481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45975.622197106481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45975.622197106481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45975.622197106481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45975.622197106481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45975.622197106481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45975.622197106481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45975.622197106481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45975.622197106481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45975.622197106481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45975.622197106481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45975.622197106481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45975.622197106481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45975.622197106481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45975.622197106481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45975.622197106481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45975.622197106481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45975.622197106481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45975.622197106481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45975.622197106481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45975.622197106481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45975.622197106481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45975.622197106481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45975.622197106481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45975.622197106481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45975.622197106481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45975.622197106481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45975.622197106481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45975.622197106481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45975.622197106481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45975.622197106481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45975.622197106481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45975.622197106481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45975.622197106481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45975.622197106481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45975.622197106481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45975.622197106481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45975.622197106481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45975.622197106481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45975.622197106481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45975.622197106481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45975.622197106481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45975.622197106481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45975.622197106481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45975.622197106481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45975.622197106481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45975.622197106481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45975.622197106481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45975.622197106481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45975.622197106481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45975.622197106481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45975.622197106481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45975.622197106481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45975.622197106481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45975.622197106481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45975.622197106481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45975.622197106481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45975.622197106481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45975.622197106481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45975.622197106481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45975.622197106481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45975.622197106481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45975.622197106481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45975.622197106481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45975.622197106481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45975.622197106481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45975.622197106481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45975.622197106481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45975.622197106481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45975.622197106481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45975.622197106481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45975.622197106481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45975.622197106481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45975.622197106481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45975.622197106481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45975.622197106481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45975.622197106481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45975.622197106481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45975.622197106481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45975.622197106481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45975.622197106481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45975.622197106481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45975.622197106481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45975.622197106481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45975.622197106481</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C13" sqref="C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272.14147951388441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34214</v>
      </c>
      <c r="E3" s="95" t="s">
        <v>39021</v>
      </c>
      <c r="F3" s="96">
        <v>45975.593645833331</v>
      </c>
      <c r="G3" s="97">
        <f ca="1">IFERROR(NOW()-F3,"")</f>
        <v>2.8551273149787448E-2</v>
      </c>
      <c r="H3" s="96">
        <v>45975.575590277775</v>
      </c>
      <c r="I3" s="135" t="str">
        <f>IFERROR(VLOOKUP(D3,DB!A:F,6,0),"")</f>
        <v>SCECO</v>
      </c>
      <c r="J3" s="135" t="str">
        <f>IFERROR(VLOOKUP(D3,DB!A:G,7,0),"")</f>
        <v>Good</v>
      </c>
      <c r="K3" s="98" t="s">
        <v>39110</v>
      </c>
      <c r="L3" s="92" t="str">
        <f>IFERROR(VLOOKUP(D3,DB!A:I,9,0),"")</f>
        <v>Latis</v>
      </c>
    </row>
    <row r="4" spans="1:16" ht="15" customHeight="1">
      <c r="A4" s="135" t="s">
        <v>39111</v>
      </c>
      <c r="B4" s="135" t="str">
        <f>IFERROR(VLOOKUP(D4,DB!A:K,11,0),"")</f>
        <v>R4</v>
      </c>
      <c r="C4" s="94">
        <v>1</v>
      </c>
      <c r="D4" s="92" t="s">
        <v>37621</v>
      </c>
      <c r="E4" s="95" t="s">
        <v>39021</v>
      </c>
      <c r="F4" s="96"/>
      <c r="G4" s="97">
        <f ca="1">IFERROR(NOW()-F4,"")</f>
        <v>45975.622197106481</v>
      </c>
      <c r="H4" s="96">
        <v>45975.605856481481</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45975.622197106481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45975.622197106481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45975.622197106481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45975.622197106481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45975.622197106481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45975.622197106481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45975.622197106481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45975.622197106481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45975.622197106481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45975.622197106481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45975.622197106481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45975.622197106481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45975.622197106481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45975.622197106481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45975.622197106481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45975.622197106481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45975.622197106481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45975.622197106481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45975.622197106481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45975.622197106481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45975.622197106481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45975.622197106481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45975.622197106481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45975.622197106481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45975.622197106481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45975.622197106481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45975.622197106481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45975.622197106481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45975.622197106481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45975.622197106481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45975.622197106481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45975.622197106481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45975.622197106481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45975.622197106481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45975.622197106481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45975.622197106481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45975.622197106481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45975.622197106481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45975.622197106481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45975.622197106481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45975.622197106481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45975.622197106481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45975.622197106481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45975.622197106481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45975.622197106481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45975.622197106481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45975.622197106481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45975.622197106481</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83.790136921292287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49.433319791663962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26.961085995368194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33090</v>
      </c>
      <c r="E6" s="124" t="s">
        <v>39021</v>
      </c>
      <c r="F6" s="158">
        <v>45975.587025462963</v>
      </c>
      <c r="G6" s="126">
        <f t="shared" ref="G6:G66" ca="1" si="2">IFERROR(NOW()-F6,"")</f>
        <v>3.5171643517969642E-2</v>
      </c>
      <c r="H6" s="125">
        <v>45975.58121527778</v>
      </c>
      <c r="I6" s="124" t="str">
        <f>IFERROR(VLOOKUP(D6,DB!A:F,6,0),"")</f>
        <v>SCECO</v>
      </c>
      <c r="J6" s="124" t="str">
        <f>IFERROR(VLOOKUP(D6,DB!A:G,7,0),"")</f>
        <v>Dead</v>
      </c>
      <c r="K6" s="124" t="s">
        <v>39122</v>
      </c>
      <c r="L6" s="124" t="str">
        <f>IFERROR(VLOOKUP(D6,DB!A:I,9,0),"")</f>
        <v>Latis</v>
      </c>
    </row>
    <row r="7" spans="1:13">
      <c r="A7" s="124" t="s">
        <v>39123</v>
      </c>
      <c r="B7" s="124" t="str">
        <f>IFERROR(VLOOKUP(D7,DB!A:K,11,0),"")</f>
        <v>R5</v>
      </c>
      <c r="C7" s="124">
        <v>5</v>
      </c>
      <c r="D7" s="124" t="s">
        <v>33151</v>
      </c>
      <c r="E7" s="124" t="s">
        <v>39100</v>
      </c>
      <c r="F7" s="158">
        <v>45975.608958333331</v>
      </c>
      <c r="G7" s="126">
        <f t="shared" ca="1" si="2"/>
        <v>1.3238773150078487E-2</v>
      </c>
      <c r="H7" s="125">
        <v>45975.598506944443</v>
      </c>
      <c r="I7" s="124" t="str">
        <f>IFERROR(VLOOKUP(D7,DB!A:F,6,0),"")</f>
        <v>SCECO</v>
      </c>
      <c r="J7" s="124" t="str">
        <f>IFERROR(VLOOKUP(D7,DB!A:G,7,0),"")</f>
        <v>Vandalized</v>
      </c>
      <c r="K7" s="124" t="s">
        <v>39124</v>
      </c>
      <c r="L7" s="124" t="str">
        <f>IFERROR(VLOOKUP(D7,DB!A:I,9,0),"")</f>
        <v>Latis</v>
      </c>
    </row>
    <row r="8" spans="1:13">
      <c r="A8" s="124"/>
      <c r="B8" s="124" t="str">
        <f>IFERROR(VLOOKUP(D8,DB!A:K,11,0),"")</f>
        <v/>
      </c>
      <c r="C8" s="124"/>
      <c r="D8" s="124"/>
      <c r="E8" s="124"/>
      <c r="F8" s="124"/>
      <c r="G8" s="126">
        <f t="shared" ca="1" si="2"/>
        <v>45975.622197106481</v>
      </c>
      <c r="H8" s="125"/>
      <c r="I8" s="124" t="str">
        <f>IFERROR(VLOOKUP(D8,DB!A:F,6,0),"")</f>
        <v/>
      </c>
      <c r="J8" s="124" t="str">
        <f>IFERROR(VLOOKUP(D8,DB!A:G,7,0),"")</f>
        <v/>
      </c>
      <c r="K8" s="124"/>
      <c r="L8" s="124" t="str">
        <f>IFERROR(VLOOKUP(D8,DB!A:I,9,0),"")</f>
        <v/>
      </c>
    </row>
    <row r="9" spans="1:13">
      <c r="A9" s="159"/>
      <c r="B9" s="160" t="str">
        <f>IFERROR(VLOOKUP(D9,DB!A:K,11,0),"")</f>
        <v/>
      </c>
      <c r="C9" s="159"/>
      <c r="D9" s="159"/>
      <c r="E9" s="159"/>
      <c r="F9" s="161"/>
      <c r="G9" s="162">
        <f ca="1">IFERROR(NOW()-F9,"")</f>
        <v>45975.622197106481</v>
      </c>
      <c r="H9" s="161"/>
      <c r="I9" s="160" t="str">
        <f>IFERROR(VLOOKUP(D9,DB!A:F,6,0),"")</f>
        <v/>
      </c>
      <c r="J9" s="160" t="str">
        <f>IFERROR(VLOOKUP(D9,DB!A:G,7,0),"")</f>
        <v/>
      </c>
      <c r="K9" s="159"/>
      <c r="L9" s="160" t="str">
        <f>IFERROR(VLOOKUP(D9,DB!A:I,9,0),"")</f>
        <v/>
      </c>
    </row>
    <row r="10" spans="1:13">
      <c r="A10" s="124"/>
      <c r="B10" s="124" t="str">
        <f>IFERROR(VLOOKUP(D10,DB!A:K,11,0),"")</f>
        <v>R5</v>
      </c>
      <c r="C10" s="124"/>
      <c r="D10" s="124" t="s">
        <v>32957</v>
      </c>
      <c r="E10" s="124"/>
      <c r="F10" s="124"/>
      <c r="G10" s="126">
        <f t="shared" ca="1" si="2"/>
        <v>45975.622197106481</v>
      </c>
      <c r="H10" s="125"/>
      <c r="I10" s="124" t="str">
        <f>IFERROR(VLOOKUP(D10,DB!A:F,6,0),"")</f>
        <v>SCECO</v>
      </c>
      <c r="J10" s="124" t="str">
        <f>IFERROR(VLOOKUP(D10,DB!A:G,7,0),"")</f>
        <v>Dead</v>
      </c>
      <c r="K10" s="124"/>
      <c r="L10" s="124" t="str">
        <f>IFERROR(VLOOKUP(D10,DB!A:I,9,0),"")</f>
        <v>Latis</v>
      </c>
    </row>
    <row r="11" spans="1:13">
      <c r="A11" s="124"/>
      <c r="B11" s="124" t="str">
        <f>IFERROR(VLOOKUP(D11,DB!A:K,11,0),"")</f>
        <v/>
      </c>
      <c r="C11" s="124"/>
      <c r="D11"/>
      <c r="E11" s="124"/>
      <c r="F11" s="124"/>
      <c r="G11" s="126">
        <f t="shared" ca="1" si="2"/>
        <v>45975.622197106481</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45975.622197106481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45975.622197106481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45975.622197106481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45975.622197106481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45975.622197106481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45975.622197106481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45975.622197106481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45975.622197106481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45975.622197106481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45975.622197106481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45975.622197106481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45975.622197106481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45975.622197106481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45975.622197106481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45975.622197106481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45975.622197106481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45975.622197106481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45975.622197106481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45975.622197106481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45975.622197106481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45975.622197106481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45975.622197106481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45975.622197106481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45975.622197106481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45975.622197106481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45975.622197106481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45975.622197106481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45975.622197106481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45975.622197106481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45975.622197106481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45975.622197106481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45975.622197106481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45975.622197106481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45975.622197106481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45975.622197106481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45975.622197106481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45975.622197106481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45975.622197106481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45975.622197106481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45975.622197106481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45975.622197106481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45975.622197106481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45975.622197106481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45975.622197106481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45975.622197106481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45975.622197106481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45975.622197106481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45975.622197106481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45975.622197106481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45975.622197106481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45975.622197106481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45975.622197106481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45975.622197106481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45975.622197106481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45975.622197106481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45975.622197106481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45975.622197106481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45975.622197106481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45975.622197106481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45975.622197106481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45975.622197106481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45975.622197106481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45975.622197106481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45975.622197106481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45975.622197106481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45975.622197106481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45975.622197106481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45975.622197106481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45975.622197106481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45975.622197106481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45975.622197106481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45975.622197106481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45975.622197106481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45975.622197106481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45975.622197106481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45975.622197106481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45975.622197106481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45975.622197106481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45975.622197106481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45975.622197106481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45975.622197106481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45975.622197106481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45975.622197106481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45975.622197106481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45975.622197106481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45975.622197106481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45975.622197106481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45975.622197106481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45975.622197106481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45975.622197106481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45975.622197106481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45975.622197106481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45975.622197106481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45975.622197106481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45975.622197106481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45975.622197106481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45975.622197106481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45975.622197106481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45975.622197106481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45975.622197106481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45975.622197106481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45975.622197106481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45975.622197106481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45975.622197106481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45975.622197106481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45975.622197106481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45975.622197106481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45975.622197106481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45975.622197106481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45975.622197106481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45975.622197106481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45975.622197106481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45975.622197106481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45975.622197106481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45975.622197106481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45975.622197106481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45975.622197106481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45975.622197106481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45975.622197106481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45975.622197106481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45975.622197106481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45975.622197106481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45975.622197106481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45975.622197106481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45975.622197106481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45975.622197106481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45975.622197106481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45975.622197106481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45975.622197106481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45975.622197106481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45975.622197106481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45975.622197106481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45975.622197106481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45975.622197106481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45975.622197106481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45975.622197106481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45975.622197106481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45975.622197106481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45975.622197106481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45975.622197106481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45975.622197106481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45975.622197106481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45975.622197106481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45975.622197106481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45975.622197106481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45975.622197106481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45975.622197106481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45975.622197106481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45975.622197106481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45975.622197106481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45975.622197106481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45975.622197106481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45975.622197106481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45975.622197106481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45975.622197106481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45975.622197106481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45975.622197106481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45975.622197106481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45975.622197106481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45975.622197106481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45975.622197106481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45975.622197106481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45975.622197106481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45975.622197106481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45975.622197106481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45975.622197106481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45975.622197106481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45975.622197106481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45975.622197106481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45975.622197106481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45975.622197106481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45975.622197106481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45975.622197106481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45975.622197106481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45975.622197106481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45975.622197106481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45975.622197106481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45975.622197106481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45975.622197106481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45975.622197106481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45975.622197106481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45975.622197106481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45975.622197106481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45975.622197106481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45975.622197106481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45975.622197106481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45975.622197106481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45975.622197106481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45975.622197106481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45975.622197106481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45975.622197106481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45975.622197106481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45975.622197106481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45975.622197106481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45975.622197106481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45975.622197106481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45975.622197106481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45975.622197106481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45975.622197106481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45975.622197106481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45975.622197106481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45975.622197106481</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7">
        <v>45975.140439814815</v>
      </c>
      <c r="G2" s="75">
        <f ca="1">IFERROR(NOW()-F2,"-")</f>
        <v>0.48175729166541714</v>
      </c>
      <c r="H2" s="143">
        <v>45975.150659722225</v>
      </c>
      <c r="I2" s="141" t="str">
        <f>IFERROR(VLOOKUP(D2,DB!A:F,6,0),"")</f>
        <v>SCECO</v>
      </c>
      <c r="J2" s="141" t="str">
        <f>IFERROR(VLOOKUP(D2,DB!A:G,7,0),"")</f>
        <v>Dead</v>
      </c>
      <c r="K2" s="144" t="s">
        <v>39127</v>
      </c>
      <c r="L2" s="145" t="str">
        <f>IFERROR(VLOOKUP(D2,DB!A:I,9,0),"")</f>
        <v>Latis</v>
      </c>
    </row>
    <row r="3" spans="1:16382" ht="31.5" customHeight="1">
      <c r="A3" s="140" t="s">
        <v>39128</v>
      </c>
      <c r="B3" s="141" t="str">
        <f>IFERROR(VLOOKUP(D3,DB!A:K,11,0),"")</f>
        <v>R6</v>
      </c>
      <c r="C3" s="142">
        <v>2</v>
      </c>
      <c r="D3" s="141" t="s">
        <v>39129</v>
      </c>
      <c r="E3" s="124" t="s">
        <v>39021</v>
      </c>
      <c r="F3" s="143">
        <v>45975.509363425925</v>
      </c>
      <c r="G3" s="105">
        <f t="shared" ref="G3:G34" ca="1" si="0">IFERROR(NOW()-F3,"-")</f>
        <v>0.11283368055592291</v>
      </c>
      <c r="H3" s="143">
        <v>45975.502824074072</v>
      </c>
      <c r="I3" s="141" t="str">
        <f>IFERROR(VLOOKUP(D3,DB!A:F,6,0),"")</f>
        <v>SCECO</v>
      </c>
      <c r="J3" s="141" t="str">
        <f>IFERROR(VLOOKUP(D3,DB!A:G,7,0),"")</f>
        <v>Vandalized</v>
      </c>
      <c r="K3" s="144" t="s">
        <v>39130</v>
      </c>
      <c r="L3" s="145" t="str">
        <f>IFERROR(VLOOKUP(D3,DB!A:I,9,0),"")</f>
        <v>Latis</v>
      </c>
    </row>
    <row r="4" spans="1:16382" ht="31.5" customHeight="1">
      <c r="A4" s="140" t="s">
        <v>39131</v>
      </c>
      <c r="B4" s="141" t="str">
        <f>IFERROR(VLOOKUP(D4,DB!A:K,11,0),"")</f>
        <v>R6</v>
      </c>
      <c r="C4" s="142">
        <v>5</v>
      </c>
      <c r="D4" s="141" t="s">
        <v>31415</v>
      </c>
      <c r="E4" s="124" t="s">
        <v>39021</v>
      </c>
      <c r="F4" s="143">
        <v>45975.57099537037</v>
      </c>
      <c r="G4" s="105">
        <f t="shared" ca="1" si="0"/>
        <v>5.1201736110670026E-2</v>
      </c>
      <c r="H4" s="143">
        <v>45975.551261574074</v>
      </c>
      <c r="I4" s="141" t="str">
        <f>IFERROR(VLOOKUP(D4,DB!A:F,6,0),"")</f>
        <v>SCECO</v>
      </c>
      <c r="J4" s="141" t="str">
        <f>IFERROR(VLOOKUP(D4,DB!A:G,7,0),"")</f>
        <v>Dead</v>
      </c>
      <c r="K4" s="144" t="s">
        <v>39132</v>
      </c>
      <c r="L4" s="145" t="str">
        <f>IFERROR(VLOOKUP(D4,DB!A:I,9,0),"")</f>
        <v>Latis</v>
      </c>
    </row>
    <row r="5" spans="1:16382" ht="31.5" customHeight="1">
      <c r="A5" s="140" t="s">
        <v>39133</v>
      </c>
      <c r="B5" s="141" t="str">
        <f>IFERROR(VLOOKUP(D5,DB!A:K,11,0),"")</f>
        <v>R6</v>
      </c>
      <c r="C5" s="142">
        <v>2</v>
      </c>
      <c r="D5" s="141" t="s">
        <v>38968</v>
      </c>
      <c r="E5" s="124" t="s">
        <v>39021</v>
      </c>
      <c r="F5" s="143">
        <v>45975.595775462964</v>
      </c>
      <c r="G5" s="105">
        <f t="shared" ca="1" si="0"/>
        <v>2.6421643517096527E-2</v>
      </c>
      <c r="H5" s="143">
        <v>45975.406701388885</v>
      </c>
      <c r="I5" s="141" t="str">
        <f>IFERROR(VLOOKUP(D5,DB!A:F,6,0),"")</f>
        <v>Generator-SG</v>
      </c>
      <c r="J5" s="141" t="str">
        <f>IFERROR(VLOOKUP(D5,DB!A:G,7,0),"")</f>
        <v>Vandalized</v>
      </c>
      <c r="K5" s="144" t="s">
        <v>39134</v>
      </c>
      <c r="L5" s="145" t="str">
        <f>IFERROR(VLOOKUP(D5,DB!A:I,9,0),"")</f>
        <v>Latis</v>
      </c>
    </row>
    <row r="6" spans="1:16382" ht="31.5" customHeight="1">
      <c r="A6" s="140"/>
      <c r="B6" s="141" t="str">
        <f>IFERROR(VLOOKUP(D6,DB!A:K,11,0),"")</f>
        <v>R6</v>
      </c>
      <c r="C6" s="142">
        <v>2</v>
      </c>
      <c r="D6" s="141" t="s">
        <v>30930</v>
      </c>
      <c r="E6" s="124"/>
      <c r="F6" s="143"/>
      <c r="G6" s="105">
        <f t="shared" ca="1" si="0"/>
        <v>45975.622197106481</v>
      </c>
      <c r="H6" s="143">
        <v>45975.584166666667</v>
      </c>
      <c r="I6" s="141" t="str">
        <f>IFERROR(VLOOKUP(D6,DB!A:F,6,0),"")</f>
        <v>SCECO</v>
      </c>
      <c r="J6" s="141" t="str">
        <f>IFERROR(VLOOKUP(D6,DB!A:G,7,0),"")</f>
        <v>Vandalized</v>
      </c>
      <c r="K6" s="144" t="s">
        <v>39135</v>
      </c>
      <c r="L6" s="145" t="str">
        <f>IFERROR(VLOOKUP(D6,DB!A:I,9,0),"")</f>
        <v>Latis</v>
      </c>
    </row>
    <row r="7" spans="1:16382" ht="31.5" customHeight="1">
      <c r="A7" s="140"/>
      <c r="B7" s="141" t="str">
        <f>IFERROR(VLOOKUP(D7,DB!A:K,11,0),"")</f>
        <v/>
      </c>
      <c r="C7" s="142"/>
      <c r="D7" s="141"/>
      <c r="E7" s="124"/>
      <c r="F7" s="143"/>
      <c r="G7" s="105">
        <f t="shared" ca="1" si="0"/>
        <v>45975.622197106481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45975.622197106481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45975.622197106481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45975.622197106481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45975.622197106481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45975.622197106481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45975.622197106481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45975.622197106481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45975.622197106481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45975.622197106481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45975.622197106481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45975.622197106481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45975.622197106481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45975.622197106481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45975.622197106481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45975.622197106481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45975.622197106481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45975.622197106481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45975.622197106481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45975.622197106481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45975.622197106481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45975.622197106481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45975.622197106481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45975.622197106481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45975.622197106481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45975.622197106481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45975.622197106481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45975.622197106481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45975.622197106481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45975.622197106481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45975.622197106481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45975.622197106481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45975.622197106481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45975.622197106481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45975.622197106481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45975.622197106481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45975.622197106481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45975.622197106481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45975.622197106481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45975.622197106481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45975.622197106481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45975.622197106481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45975.622197106481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45975.622197106481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45975.622197106481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45975.622197106481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45975.622197106481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45975.622197106481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45975.622197106481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45975.622197106481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45975.622197106481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45975.622197106481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45975.622197106481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45975.622197106481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45975.622197106481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45975.622197106481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45975.622197106481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45975.622197106481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45975.622197106481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45975.622197106481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45975.622197106481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45975.622197106481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45975.622197106481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45975.622197106481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45975.622197106481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45975.622197106481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45975.622197106481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45975.622197106481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45975.622197106481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45975.622197106481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45975.622197106481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45975.622197106481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45975.622197106481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45975.622197106481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45975.622197106481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45975.622197106481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45975.622197106481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45975.622197106481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45975.622197106481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45975.622197106481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45975.622197106481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45975.622197106481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45975.622197106481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45975.622197106481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45975.622197106481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45975.622197106481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45975.622197106481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45975.622197106481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45975.622197106481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45975.622197106481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45975.622197106481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45975.622197106481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45975.622197106481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45975.622197106481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45975.622197106481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45975.622197106481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45975.622197106481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45975.622197106481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45975.622197106481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45975.622197106481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45975.622197106481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45975.622197106481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45975.622197106481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45975.622197106481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45975.622197106481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45975.622197106481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45975.622197106481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45975.622197106481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45975.622197106481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45975.622197106481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45975.622197106481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45975.622197106481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45975.622197106481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45975.622197106481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45975.622197106481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45975.622197106481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45975.622197106481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45975.622197106481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45975.622197106481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45975.622197106481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45975.622197106481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45975.622197106481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45975.622197106481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45975.622197106481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45975.622197106481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45975.622197106481</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