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78" documentId="120_S{2AC9BD13-BADA-5192-A53E-5A8FF88502F6}" xr6:coauthVersionLast="47" xr6:coauthVersionMax="47" xr10:uidLastSave="{8F94B39D-1EDC-4121-A830-DD1991E43CAE}"/>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B3" i="4"/>
  <c r="B4" i="4"/>
  <c r="B5"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<sst xmlns="http://schemas.openxmlformats.org/spreadsheetml/2006/main" count="180274" uniqueCount="39122">
  <si>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</si>
  <si>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</si>
  <si>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</si>
  <si>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</si>
  <si>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</si>
  <si>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</si>
  <si>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</si>
  <si>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</si>
  <si>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</si>
  <si>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</si>
  <si>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</si>
  <si>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</si>
  <si>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</si>
  <si>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</si>
  <si>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</si>
  <si>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</si>
  <si>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</si>
  <si>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</si>
  <si>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</si>
  <si>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</si>
  <si>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</si>
  <si>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</si>
  <si>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</si>
  <si>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</si>
  <si>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</si>
  <si>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</si>
  <si>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</si>
  <si>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</si>
  <si>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</si>
  <si>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</si>
  <si>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</si>
  <si>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</si>
  <si>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</si>
  <si>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</si>
  <si>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</si>
  <si>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</si>
  <si>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</si>
  <si>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</si>
  <si>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</si>
  <si>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</si>
  <si>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</si>
  <si>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</si>
  <si>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</si>
  <si>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</si>
  <si>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</si>
  <si>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</si>
  <si>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</si>
  <si>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</si>
  <si>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</si>
  <si>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</si>
  <si>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</si>
  <si>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</si>
  <si>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</si>
  <si>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</si>
  <si>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</si>
  <si>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</si>
  <si>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</si>
  <si>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</si>
  <si>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</si>
  <si>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</si>
  <si>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</si>
  <si>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</si>
  <si>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</si>
  <si>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</si>
  <si>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</si>
  <si>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</si>
  <si>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</si>
  <si>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</si>
  <si>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</si>
  <si>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</si>
  <si>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</si>
  <si>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</si>
  <si>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</si>
  <si>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</si>
  <si>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</si>
  <si>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</si>
  <si>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</si>
  <si>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</si>
  <si>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</si>
  <si>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</si>
  <si>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</si>
  <si>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</si>
  <si>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</si>
  <si>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</si>
  <si>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</si>
  <si>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</si>
  <si>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</si>
  <si>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</si>
  <si>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</si>
  <si>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</si>
  <si>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</si>
  <si>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</si>
  <si>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</si>
  <si>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</si>
  <si>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</si>
  <si>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</si>
  <si>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</si>
  <si>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</si>
  <si>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</si>
  <si>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</si>
  <si>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</si>
  <si>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</si>
  <si>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</si>
  <si>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</si>
  <si>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</si>
  <si>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</si>
  <si>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</si>
  <si>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</si>
  <si>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</si>
  <si>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</si>
  <si>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</si>
  <si>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</si>
  <si>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</si>
  <si>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</si>
  <si>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</si>
  <si>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</si>
  <si>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</si>
  <si>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</si>
  <si>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</si>
  <si>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</si>
  <si>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</si>
  <si>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</si>
  <si>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</si>
  <si>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</si>
  <si>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</si>
  <si>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</si>
  <si>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</si>
  <si>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</si>
  <si>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</si>
  <si>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</si>
  <si>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</si>
  <si>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</si>
  <si>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</si>
  <si>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</si>
  <si>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</si>
  <si>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</si>
  <si>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</si>
  <si>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</si>
  <si>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</si>
  <si>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</si>
  <si>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</si>
  <si>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</si>
  <si>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</si>
  <si>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</si>
  <si>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</si>
  <si>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</si>
  <si>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</si>
  <si>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</si>
  <si>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</si>
  <si>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</si>
  <si>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</si>
  <si>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</si>
  <si>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</si>
  <si>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</si>
  <si>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</si>
  <si>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</si>
  <si>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</si>
  <si>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</si>
  <si>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</si>
  <si>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</si>
  <si>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</si>
  <si>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</si>
  <si>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</si>
  <si>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</si>
  <si>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</si>
  <si>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</si>
  <si>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</si>
  <si>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</si>
  <si>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</si>
  <si>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</si>
  <si>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</si>
  <si>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</si>
  <si>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</si>
  <si>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</si>
  <si>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</si>
  <si>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</si>
  <si>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</si>
  <si>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</si>
  <si>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</si>
  <si>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</si>
  <si>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</si>
  <si>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</si>
  <si>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</si>
  <si>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</si>
  <si>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</si>
  <si>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</si>
  <si>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</si>
  <si>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</si>
  <si>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</si>
  <si>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</si>
  <si>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</si>
  <si>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</si>
  <si>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</si>
  <si>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</si>
  <si>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</si>
  <si>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</si>
  <si>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</si>
  <si>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</si>
  <si>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</si>
  <si>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</si>
  <si>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</si>
  <si>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</si>
  <si>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</si>
  <si>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</si>
  <si>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</si>
  <si>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</si>
  <si>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</si>
  <si>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</si>
  <si>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</si>
  <si>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</si>
  <si>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</si>
  <si>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</si>
  <si>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</si>
  <si>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</si>
  <si>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</si>
  <si>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</si>
  <si>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</si>
  <si>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</si>
  <si>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</si>
  <si>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</si>
  <si>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</si>
  <si>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</si>
  <si>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</si>
  <si>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</si>
  <si>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</si>
  <si>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</si>
  <si>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</si>
  <si>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</si>
  <si>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</si>
  <si>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</si>
  <si>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</si>
  <si>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</si>
  <si>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</si>
  <si>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</si>
  <si>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</si>
  <si>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</si>
  <si>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</si>
  <si>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</si>
  <si>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</si>
  <si>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</si>
  <si>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</si>
  <si>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</si>
  <si>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</si>
  <si>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</si>
  <si>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</si>
  <si>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</si>
  <si>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</si>
  <si>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</si>
  <si>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</si>
  <si>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</si>
  <si>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</si>
  <si>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</si>
  <si>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</si>
  <si>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</si>
  <si>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</si>
  <si>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</si>
  <si>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</si>
  <si>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</si>
  <si>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</si>
  <si>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</si>
  <si>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</si>
  <si>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</si>
  <si>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</si>
  <si>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</si>
  <si>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</si>
  <si>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</si>
  <si>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</si>
  <si>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</si>
  <si>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</si>
  <si>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</si>
  <si>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</si>
  <si>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</si>
  <si>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</si>
  <si>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</si>
  <si>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</si>
  <si>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</si>
  <si>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</si>
  <si>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</si>
  <si>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</si>
  <si>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</si>
  <si>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</si>
  <si>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</si>
  <si>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</si>
  <si>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</si>
  <si>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</si>
  <si>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</si>
  <si>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</si>
  <si>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</si>
  <si>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</si>
  <si>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</si>
  <si>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</si>
  <si>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</si>
  <si>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</si>
  <si>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</si>
  <si>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</si>
  <si>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</si>
  <si>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</si>
  <si>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</si>
  <si>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</si>
  <si>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</si>
  <si>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</si>
  <si>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</si>
  <si>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</si>
  <si>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</si>
  <si>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</si>
  <si>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</si>
  <si>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</si>
  <si>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</si>
  <si>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</si>
  <si>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</si>
  <si>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</si>
  <si>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</si>
  <si>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</si>
  <si>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</si>
  <si>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</si>
  <si>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</si>
  <si>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</si>
  <si>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</si>
  <si>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</si>
  <si>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</si>
  <si>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</si>
  <si>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</si>
  <si>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</si>
  <si>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</si>
  <si>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</si>
  <si>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</si>
  <si>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</si>
  <si>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</si>
  <si>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</si>
  <si>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</si>
  <si>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</si>
  <si>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</si>
  <si>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</si>
  <si>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</si>
  <si>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</si>
  <si>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</si>
  <si>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</si>
  <si>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</si>
  <si>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</si>
  <si>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</si>
  <si>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</si>
  <si>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</si>
  <si>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</si>
  <si>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</si>
  <si>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</si>
  <si>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</si>
  <si>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</si>
  <si>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</si>
  <si>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</si>
  <si>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</si>
  <si>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</si>
  <si>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</si>
  <si>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</si>
  <si>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</si>
  <si>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</si>
  <si>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</si>
  <si>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</si>
  <si>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</si>
  <si>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</si>
  <si>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</si>
  <si>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</si>
  <si>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</si>
  <si>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</si>
  <si>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</si>
  <si>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</si>
  <si>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</si>
  <si>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</si>
  <si>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</si>
  <si>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</si>
  <si>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</si>
  <si>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</si>
  <si>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</si>
  <si>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</si>
  <si>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</si>
  <si>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</si>
  <si>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</si>
  <si>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</si>
  <si>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</si>
  <si>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</si>
  <si>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</si>
  <si>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</si>
  <si>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</si>
  <si>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</si>
  <si>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</si>
  <si>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</si>
  <si>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</si>
  <si>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</si>
  <si>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</si>
  <si>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</si>
  <si>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</si>
  <si>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</si>
  <si>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</si>
  <si>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</si>
  <si>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</si>
  <si>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</si>
  <si>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</si>
  <si>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</si>
  <si>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</si>
  <si>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</si>
  <si>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</si>
  <si>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</si>
  <si>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</si>
  <si>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</si>
  <si>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</si>
  <si>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</si>
  <si>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</si>
  <si>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</si>
  <si>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</si>
  <si>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</si>
  <si>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</si>
  <si>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</si>
  <si>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</si>
  <si>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</si>
  <si>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</si>
  <si>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</si>
  <si>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</si>
  <si>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</si>
  <si>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</si>
  <si>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</si>
  <si>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</si>
  <si>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</si>
  <si>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</si>
  <si>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</si>
  <si>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</si>
  <si>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</si>
  <si>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</si>
  <si>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</si>
  <si>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</si>
  <si>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</si>
  <si>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</si>
  <si>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</si>
  <si>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</si>
  <si>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</si>
  <si>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</si>
  <si>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</si>
  <si>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</si>
  <si>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</si>
  <si>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</si>
  <si>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</si>
  <si>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</si>
  <si>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</si>
  <si>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</si>
  <si>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</si>
  <si>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</si>
  <si>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</si>
  <si>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</si>
  <si>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</si>
  <si>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</si>
  <si>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</si>
  <si>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</si>
  <si>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</si>
  <si>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</si>
  <si>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</si>
  <si>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</si>
  <si>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</si>
  <si>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</si>
  <si>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</si>
  <si>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</si>
  <si>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</si>
  <si>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</si>
  <si>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</si>
  <si>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</si>
  <si>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</si>
  <si>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</si>
  <si>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</si>
  <si>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</si>
  <si>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</si>
  <si>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</si>
  <si>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</si>
  <si>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</si>
  <si>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</si>
  <si>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</si>
  <si>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</si>
  <si>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</si>
  <si>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</si>
  <si>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</si>
  <si>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</si>
  <si>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</si>
  <si>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</si>
  <si>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</si>
  <si>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</si>
  <si>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</si>
  <si>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</si>
  <si>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</si>
  <si>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</si>
  <si>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</si>
  <si>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</si>
  <si>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</si>
  <si>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</si>
  <si>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</si>
  <si>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</si>
  <si>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</si>
  <si>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</si>
  <si>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</si>
  <si>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</si>
  <si>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</si>
  <si>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</si>
  <si>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</si>
  <si>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</si>
  <si>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</si>
  <si>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</si>
  <si>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</si>
  <si>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</si>
  <si>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</si>
  <si>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</si>
  <si>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</si>
  <si>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</si>
  <si>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</si>
  <si>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</si>
  <si>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</si>
  <si>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</si>
  <si>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</si>
  <si>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</si>
  <si>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</si>
  <si>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</si>
  <si>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</si>
  <si>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</si>
  <si>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</si>
  <si>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</si>
  <si>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</si>
  <si>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</si>
  <si>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</si>
  <si>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</si>
  <si>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</si>
  <si>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</si>
  <si>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</si>
  <si>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</si>
  <si>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</si>
  <si>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</si>
  <si>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</si>
  <si>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</si>
  <si>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</si>
  <si>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</si>
  <si>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</si>
  <si>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</si>
  <si>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</si>
  <si>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</si>
  <si>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</si>
  <si>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</si>
  <si>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</si>
  <si>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</si>
  <si>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</si>
  <si>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</si>
  <si>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</si>
  <si>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</si>
  <si>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</si>
  <si>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</si>
  <si>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</si>
  <si>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</si>
  <si>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</si>
  <si>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</si>
  <si>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</si>
  <si>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</si>
  <si>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</si>
  <si>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</si>
  <si>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</si>
  <si>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</si>
  <si>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</si>
  <si>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</si>
  <si>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</si>
  <si>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</si>
  <si>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</si>
  <si>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</si>
  <si>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</si>
  <si>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</si>
  <si>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</si>
  <si>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</si>
  <si>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</si>
  <si>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</si>
  <si>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</si>
  <si>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</si>
  <si>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</si>
  <si>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</si>
  <si>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</si>
  <si>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</si>
  <si>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</si>
  <si>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</si>
  <si>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</si>
  <si>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</si>
  <si>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</si>
  <si>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</si>
  <si>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</si>
  <si>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</si>
  <si>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</si>
  <si>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</si>
  <si>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</si>
  <si>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</si>
  <si>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</si>
  <si>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</si>
  <si>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</si>
  <si>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</si>
  <si>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</si>
  <si>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</si>
  <si>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</si>
  <si>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</si>
  <si>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</si>
  <si>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</si>
  <si>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</si>
  <si>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</si>
  <si>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</si>
  <si>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</si>
  <si>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</si>
  <si>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</si>
  <si>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</si>
  <si>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</si>
  <si>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</si>
  <si>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</si>
  <si>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</si>
  <si>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</si>
  <si>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</si>
  <si>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</si>
  <si>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</si>
  <si>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</si>
  <si>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</si>
  <si>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</si>
  <si>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</si>
  <si>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</si>
  <si>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</si>
  <si>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</si>
  <si>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</si>
  <si>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</si>
  <si>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</si>
  <si>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</si>
  <si>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</si>
  <si>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</si>
  <si>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</si>
  <si>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</si>
  <si>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</si>
  <si>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</si>
  <si>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</si>
  <si>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</si>
  <si>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</si>
  <si>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</si>
  <si>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</si>
  <si>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</si>
  <si>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</si>
  <si>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</si>
  <si>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</si>
  <si>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</si>
  <si>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</si>
  <si>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</si>
  <si>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</si>
  <si>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</si>
  <si>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</si>
  <si>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</si>
  <si>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</si>
  <si>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</si>
  <si>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</si>
  <si>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</si>
  <si>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</si>
  <si>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</si>
  <si>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</si>
  <si>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</si>
  <si>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</si>
  <si>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</si>
  <si>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</si>
  <si>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</si>
  <si>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</si>
  <si>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</si>
  <si>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</si>
  <si>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</si>
  <si>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</si>
  <si>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</si>
  <si>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</si>
  <si>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</si>
  <si>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</si>
  <si>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</si>
  <si>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</si>
  <si>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</si>
  <si>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</si>
  <si>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</si>
  <si>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</si>
  <si>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</si>
  <si>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</si>
  <si>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</si>
  <si>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</si>
  <si>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</si>
  <si>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</si>
  <si>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</si>
  <si>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</si>
  <si>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</si>
  <si>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</si>
  <si>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</si>
  <si>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</si>
  <si>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</si>
  <si>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</si>
  <si>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</si>
  <si>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</si>
  <si>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</si>
  <si>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</si>
  <si>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</si>
  <si>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</si>
  <si>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</si>
  <si>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</si>
  <si>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</si>
  <si>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</si>
  <si>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</si>
  <si>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</si>
  <si>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</si>
  <si>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</si>
  <si>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</si>
  <si>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</si>
  <si>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</si>
  <si>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</si>
  <si>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</si>
  <si>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</si>
  <si>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</si>
  <si>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</si>
  <si>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</si>
  <si>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</si>
  <si>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</si>
  <si>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</si>
  <si>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</si>
  <si>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</si>
  <si>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</si>
  <si>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</si>
  <si>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</si>
  <si>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</si>
  <si>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</si>
  <si>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</si>
  <si>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</si>
  <si>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</si>
  <si>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</si>
  <si>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</si>
  <si>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</si>
  <si>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</si>
  <si>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</si>
  <si>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</si>
  <si>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</si>
  <si>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</si>
  <si>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</si>
  <si>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</si>
  <si>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</si>
  <si>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</si>
  <si>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</si>
  <si>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</si>
  <si>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</si>
  <si>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</si>
  <si>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</si>
  <si>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</si>
  <si>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</si>
  <si>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</si>
  <si>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</si>
  <si>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</si>
  <si>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</si>
  <si>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</si>
  <si>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</si>
  <si>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</si>
  <si>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</si>
  <si>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</si>
  <si>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</si>
  <si>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</si>
  <si>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</si>
  <si>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</si>
  <si>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</si>
  <si>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</si>
  <si>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</si>
  <si>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</si>
  <si>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</si>
  <si>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</si>
  <si>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</si>
  <si>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</si>
  <si>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</si>
  <si>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</si>
  <si>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</si>
  <si>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</si>
  <si>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</si>
  <si>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</si>
  <si>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</si>
  <si>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</si>
  <si>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</si>
  <si>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</si>
  <si>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</si>
  <si>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</si>
  <si>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</si>
  <si>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</si>
  <si>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</si>
  <si>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</si>
  <si>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</si>
  <si>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</si>
  <si>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</si>
  <si>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</si>
  <si>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</si>
  <si>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</si>
  <si>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</si>
  <si>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</si>
  <si>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</si>
  <si>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</si>
  <si>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</si>
  <si>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</si>
  <si>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</si>
  <si>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</si>
  <si>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</si>
  <si>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</si>
  <si>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</si>
  <si>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</si>
  <si>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</si>
  <si>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</si>
  <si>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</si>
  <si>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</si>
  <si>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</si>
  <si>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</si>
  <si>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</si>
  <si>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</si>
  <si>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</si>
  <si>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</si>
  <si>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</si>
  <si>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</si>
  <si>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</si>
  <si>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</si>
  <si>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</si>
  <si>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</si>
  <si>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</si>
  <si>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</si>
  <si>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</si>
  <si>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</si>
  <si>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</si>
  <si>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</si>
  <si>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</si>
  <si>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</si>
  <si>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</si>
  <si>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</si>
  <si>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</si>
  <si>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</si>
  <si>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</si>
  <si>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</si>
  <si>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</si>
  <si>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</si>
  <si>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</si>
  <si>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</si>
  <si>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</si>
  <si>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</si>
  <si>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</si>
  <si>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</si>
  <si>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</si>
  <si>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</si>
  <si>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</si>
  <si>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</si>
  <si>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</si>
  <si>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</si>
  <si>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</si>
  <si>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</si>
  <si>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</si>
  <si>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</si>
  <si>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</si>
  <si>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</si>
  <si>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</si>
  <si>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</si>
  <si>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</si>
  <si>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</si>
  <si>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</si>
  <si>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</si>
  <si>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</si>
  <si>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</si>
  <si>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</si>
  <si>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</si>
  <si>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</si>
  <si>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</si>
  <si>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</si>
  <si>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</si>
  <si>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</si>
  <si>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</si>
  <si>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</si>
  <si>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</si>
  <si>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</si>
  <si>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</si>
  <si>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</si>
  <si>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</si>
  <si>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</si>
  <si>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</si>
  <si>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</si>
  <si>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</si>
  <si>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</si>
  <si>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</si>
  <si>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</si>
  <si>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</si>
  <si>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</si>
  <si>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</si>
  <si>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</si>
  <si>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</si>
  <si>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</si>
  <si>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</si>
  <si>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</si>
  <si>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</si>
  <si>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</si>
  <si>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</si>
  <si>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</si>
  <si>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</si>
  <si>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</si>
  <si>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</si>
  <si>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</si>
  <si>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</si>
  <si>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</si>
  <si>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</si>
  <si>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</si>
  <si>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</si>
  <si>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</si>
  <si>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</si>
  <si>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</si>
  <si>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</si>
  <si>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</si>
  <si>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</si>
  <si>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</si>
  <si>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</si>
  <si>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</si>
  <si>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</si>
  <si>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</si>
  <si>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</si>
  <si>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</si>
  <si>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</si>
  <si>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</si>
  <si>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</si>
  <si>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</si>
  <si>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</si>
  <si>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</si>
  <si>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</si>
  <si>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</si>
  <si>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</si>
  <si>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</si>
  <si>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</si>
  <si>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</si>
  <si>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</si>
  <si>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</si>
  <si>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</si>
  <si>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</si>
  <si>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</si>
  <si>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</si>
  <si>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</si>
  <si>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</si>
  <si>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</si>
  <si>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</si>
  <si>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</si>
  <si>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</si>
  <si>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</si>
  <si>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</si>
  <si>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</si>
  <si>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</si>
  <si>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</si>
  <si>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</si>
  <si>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</si>
  <si>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</si>
  <si>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</si>
  <si>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</si>
  <si>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</si>
  <si>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</si>
  <si>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</si>
  <si>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</si>
  <si>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</si>
  <si>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</si>
  <si>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</si>
  <si>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</si>
  <si>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</si>
  <si>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</si>
  <si>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</si>
  <si>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</si>
  <si>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</si>
  <si>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</si>
  <si>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</si>
  <si>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</si>
  <si>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</si>
  <si>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</si>
  <si>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</si>
  <si>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</si>
  <si>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</si>
  <si>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</si>
  <si>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</si>
  <si>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</si>
  <si>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</si>
  <si>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</si>
  <si>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</si>
  <si>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</si>
  <si>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</si>
  <si>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</si>
  <si>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</si>
  <si>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</si>
  <si>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</si>
  <si>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</si>
  <si>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</si>
  <si>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</si>
  <si>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</si>
  <si>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</si>
  <si>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</si>
  <si>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</si>
  <si>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</si>
  <si>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</si>
  <si>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</si>
  <si>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</si>
  <si>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</si>
  <si>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</si>
  <si>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</si>
  <si>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</si>
  <si>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</si>
  <si>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</si>
  <si>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</si>
  <si>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</si>
  <si>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</si>
  <si>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</si>
  <si>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</si>
  <si>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</si>
  <si>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</si>
  <si>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</si>
  <si>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</si>
  <si>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</si>
  <si>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</si>
  <si>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</si>
  <si>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</si>
  <si>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</si>
  <si>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</si>
  <si>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</si>
  <si>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</si>
  <si>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</si>
  <si>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</si>
  <si>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</si>
  <si>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</si>
  <si>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</si>
  <si>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</si>
  <si>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</si>
  <si>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</si>
  <si>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</si>
  <si>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</si>
  <si>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</si>
  <si>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</si>
  <si>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</si>
  <si>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</si>
  <si>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</si>
  <si>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</si>
  <si>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</si>
  <si>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</si>
  <si>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</si>
  <si>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</si>
  <si>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</si>
  <si>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</si>
  <si>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</si>
  <si>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</si>
  <si>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</si>
  <si>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</si>
  <si>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</si>
  <si>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</si>
  <si>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</si>
  <si>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</si>
  <si>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</si>
  <si>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</si>
  <si>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</si>
  <si>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</si>
  <si>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</si>
  <si>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</si>
  <si>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</si>
  <si>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</si>
  <si>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</si>
  <si>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</si>
  <si>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</si>
  <si>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</si>
  <si>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</si>
  <si>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</si>
  <si>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</si>
  <si>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</si>
  <si>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</si>
  <si>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</si>
  <si>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</si>
  <si>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</si>
  <si>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</si>
  <si>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</si>
  <si>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</si>
  <si>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</si>
  <si>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</si>
  <si>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</si>
  <si>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</si>
  <si>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</si>
  <si>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</si>
  <si>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</si>
  <si>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</si>
  <si>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</si>
  <si>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</si>
  <si>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</si>
  <si>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</si>
  <si>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</si>
  <si>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</si>
  <si>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</si>
  <si>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</si>
  <si>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</si>
  <si>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</si>
  <si>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</si>
  <si>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</si>
  <si>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</si>
  <si>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</si>
  <si>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</si>
  <si>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</si>
  <si>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</si>
  <si>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</si>
  <si>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</si>
  <si>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</si>
  <si>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</si>
  <si>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</si>
  <si>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</si>
  <si>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</si>
  <si>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</si>
  <si>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</si>
  <si>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</si>
  <si>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</si>
  <si>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</si>
  <si>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</si>
  <si>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</si>
  <si>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</si>
  <si>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</si>
  <si>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</si>
  <si>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</si>
  <si>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</si>
  <si>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</si>
  <si>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</si>
  <si>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</si>
  <si>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</si>
  <si>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</si>
  <si>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</si>
  <si>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</si>
  <si>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</si>
  <si>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</si>
  <si>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</si>
  <si>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</si>
  <si>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</si>
  <si>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</si>
  <si>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</si>
  <si>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</si>
  <si>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</si>
  <si>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</si>
  <si>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</si>
  <si>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</si>
  <si>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</si>
  <si>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</si>
  <si>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</si>
  <si>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</si>
  <si>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</si>
  <si>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</si>
  <si>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</si>
  <si>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</si>
  <si>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</si>
  <si>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</si>
  <si>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</si>
  <si>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</si>
  <si>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</si>
  <si>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</si>
  <si>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</si>
  <si>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</si>
  <si>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</si>
  <si>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</si>
  <si>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</si>
  <si>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</si>
  <si>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</si>
  <si>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</si>
  <si>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</si>
  <si>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</si>
  <si>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</si>
  <si>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</si>
  <si>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</si>
  <si>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</si>
  <si>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</si>
  <si>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</si>
  <si>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</si>
  <si>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</si>
  <si>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</si>
  <si>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</si>
  <si>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</si>
  <si>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</si>
  <si>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</si>
  <si>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</si>
  <si>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</si>
  <si>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</si>
  <si>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</si>
  <si>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</si>
  <si>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</si>
  <si>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</si>
  <si>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</si>
  <si>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</si>
  <si>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</si>
  <si>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</si>
  <si>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</si>
  <si>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</si>
  <si>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</si>
  <si>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</si>
  <si>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</si>
  <si>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</si>
  <si>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</si>
  <si>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</si>
  <si>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</si>
  <si>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</si>
  <si>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</si>
  <si>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</si>
  <si>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</si>
  <si>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</si>
  <si>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</si>
  <si>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</si>
  <si>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</si>
  <si>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</si>
  <si>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</si>
  <si>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</si>
  <si>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</si>
  <si>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</si>
  <si>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</si>
  <si>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</si>
  <si>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</si>
  <si>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</si>
  <si>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</si>
  <si>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</si>
  <si>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</si>
  <si>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</si>
  <si>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</si>
  <si>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</si>
  <si>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</si>
  <si>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</si>
  <si>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</si>
  <si>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</si>
  <si>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</si>
  <si>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</si>
  <si>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</si>
  <si>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</si>
  <si>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</si>
  <si>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</si>
  <si>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</si>
  <si>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</si>
  <si>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</si>
  <si>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</si>
  <si>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</si>
  <si>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</si>
  <si>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</si>
  <si>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</si>
  <si>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</si>
  <si>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</si>
  <si>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</si>
  <si>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</si>
  <si>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</si>
  <si>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</si>
  <si>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</si>
  <si>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</si>
  <si>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</si>
  <si>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</si>
  <si>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</si>
  <si>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</si>
  <si>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</si>
  <si>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</si>
  <si>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</si>
  <si>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</si>
  <si>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</si>
  <si>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</si>
  <si>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</si>
  <si>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</si>
  <si>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</si>
  <si>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</si>
  <si>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</si>
  <si>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</si>
  <si>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</si>
  <si>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</si>
  <si>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</si>
  <si>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</si>
  <si>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</si>
  <si>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</si>
  <si>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</si>
  <si>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</si>
  <si>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</si>
  <si>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</si>
  <si>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</si>
  <si>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</si>
  <si>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</si>
  <si>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</si>
  <si>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</si>
  <si>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</si>
  <si>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</si>
  <si>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</si>
  <si>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</si>
  <si>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</si>
  <si>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</si>
  <si>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</si>
  <si>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</si>
  <si>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</si>
  <si>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</si>
  <si>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</si>
  <si>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</si>
  <si>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</si>
  <si>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</si>
  <si>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</si>
  <si>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</si>
  <si>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</si>
  <si>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</si>
  <si>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</si>
  <si>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</si>
  <si>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</si>
  <si>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</si>
  <si>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</si>
  <si>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</si>
  <si>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</si>
  <si>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</si>
  <si>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</si>
  <si>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</si>
  <si>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</si>
  <si>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</si>
  <si>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</si>
  <si>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</si>
  <si>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</si>
  <si>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</si>
  <si>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</si>
  <si>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</si>
  <si>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</si>
  <si>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</si>
  <si>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</si>
  <si>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</si>
  <si>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</si>
  <si>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</si>
  <si>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</si>
  <si>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</si>
  <si>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</si>
  <si>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</si>
  <si>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</si>
  <si>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</si>
  <si>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</si>
  <si>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</si>
  <si>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</si>
  <si>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</si>
  <si>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</si>
  <si>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</si>
  <si>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</si>
  <si>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</si>
  <si>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</si>
  <si>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</si>
  <si>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</si>
  <si>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</si>
  <si>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</si>
  <si>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</si>
  <si>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</si>
  <si>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</si>
  <si>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</si>
  <si>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</si>
  <si>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</si>
  <si>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</si>
  <si>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</si>
  <si>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</si>
  <si>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</si>
  <si>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</si>
  <si>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</si>
  <si>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</si>
  <si>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</si>
  <si>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</si>
  <si>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</si>
  <si>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</si>
  <si>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</si>
  <si>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</si>
  <si>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</si>
  <si>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</si>
  <si>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</si>
  <si>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</si>
  <si>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</si>
  <si>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</si>
  <si>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</si>
  <si>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</si>
  <si>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</si>
  <si>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</si>
  <si>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</si>
  <si>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</si>
  <si>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</si>
  <si>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</si>
  <si>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</si>
  <si>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</si>
  <si>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</si>
  <si>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</si>
  <si>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</si>
  <si>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</si>
  <si>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</si>
  <si>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</si>
  <si>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</si>
  <si>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</si>
  <si>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</si>
  <si>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</si>
  <si>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</si>
  <si>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</si>
  <si>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</si>
  <si>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</si>
  <si>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</si>
  <si>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</si>
  <si>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</si>
  <si>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</si>
  <si>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</si>
  <si>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</si>
  <si>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</si>
  <si>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</si>
  <si>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</si>
  <si>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</si>
  <si>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</si>
  <si>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</si>
  <si>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</si>
  <si>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</si>
  <si>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</si>
  <si>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</si>
  <si>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</si>
  <si>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</si>
  <si>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</si>
  <si>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</si>
  <si>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</si>
  <si>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</si>
  <si>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</si>
  <si>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</si>
  <si>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</si>
  <si>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</si>
  <si>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</si>
  <si>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</si>
  <si>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</si>
  <si>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</si>
  <si>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</si>
  <si>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</si>
  <si>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</si>
  <si>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</si>
  <si>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</si>
  <si>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</si>
  <si>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</si>
  <si>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</si>
  <si>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</si>
  <si>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</si>
  <si>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</si>
  <si>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</si>
  <si>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</si>
  <si>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</si>
  <si>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</si>
  <si>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</si>
  <si>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</si>
  <si>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</si>
  <si>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</si>
  <si>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</si>
  <si>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</si>
  <si>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</si>
  <si>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</si>
  <si>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</si>
  <si>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</si>
  <si>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</si>
  <si>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</si>
  <si>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</si>
  <si>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</si>
  <si>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</si>
  <si>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</si>
  <si>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</si>
  <si>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</si>
  <si>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</si>
  <si>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</si>
  <si>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</si>
  <si>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</si>
  <si>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</si>
  <si>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</si>
  <si>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</si>
  <si>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</si>
  <si>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</si>
  <si>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</si>
  <si>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</si>
  <si>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</si>
  <si>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</si>
  <si>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</si>
  <si>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</si>
  <si>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</si>
  <si>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</si>
  <si>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</si>
  <si>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</si>
  <si>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</si>
  <si>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</si>
  <si>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</si>
  <si>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</si>
  <si>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</si>
  <si>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</si>
  <si>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</si>
  <si>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</si>
  <si>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</si>
  <si>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</si>
  <si>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</si>
  <si>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</si>
  <si>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</si>
  <si>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</si>
  <si>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</si>
  <si>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</si>
  <si>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</si>
  <si>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</si>
  <si>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</si>
  <si>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</si>
  <si>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</si>
  <si>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</si>
  <si>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</si>
  <si>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</si>
  <si>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</si>
  <si>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</si>
  <si>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</si>
  <si>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</si>
  <si>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</si>
  <si>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</si>
  <si>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</si>
  <si>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</si>
  <si>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</si>
  <si>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</si>
  <si>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</si>
  <si>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</si>
  <si>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</si>
  <si>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</si>
  <si>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</si>
  <si>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</si>
  <si>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</si>
  <si>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</si>
  <si>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</si>
  <si>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</si>
  <si>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</si>
  <si>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</si>
  <si>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</si>
  <si>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</si>
  <si>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</si>
  <si>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</si>
  <si>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</si>
  <si>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</si>
  <si>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</si>
  <si>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</si>
  <si>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</si>
  <si>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</si>
  <si>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</si>
  <si>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</si>
  <si>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</si>
  <si>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</si>
  <si>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</si>
  <si>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</si>
  <si>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</si>
  <si>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</si>
  <si>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</si>
  <si>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</si>
  <si>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</si>
  <si>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</si>
  <si>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</si>
  <si>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</si>
  <si>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</si>
  <si>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</si>
  <si>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</si>
  <si>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</si>
  <si>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</si>
  <si>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</si>
  <si>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</si>
  <si>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</si>
  <si>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</si>
  <si>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</si>
  <si>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</si>
  <si>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</si>
  <si>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</si>
  <si>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</si>
  <si>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</si>
  <si>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</si>
  <si>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</si>
  <si>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</si>
  <si>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</si>
  <si>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</si>
  <si>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</si>
  <si>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</si>
  <si>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</si>
  <si>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</si>
  <si>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</si>
  <si>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</si>
  <si>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</si>
  <si>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</si>
  <si>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</si>
  <si>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</si>
  <si>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</si>
  <si>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</si>
  <si>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</si>
  <si>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</si>
  <si>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</si>
  <si>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</si>
  <si>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</si>
  <si>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</si>
  <si>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</si>
  <si>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</si>
  <si>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</si>
  <si>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</si>
  <si>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</si>
  <si>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</si>
  <si>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</si>
  <si>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</si>
  <si>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</si>
  <si>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</si>
  <si>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</si>
  <si>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</si>
  <si>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</si>
  <si>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</si>
  <si>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</si>
  <si>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</si>
  <si>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</si>
  <si>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</si>
  <si>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</si>
  <si>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</si>
  <si>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</si>
  <si>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</si>
  <si>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</si>
  <si>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</si>
  <si>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</si>
  <si>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</si>
  <si>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</si>
  <si>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</si>
  <si>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</si>
  <si>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</si>
  <si>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</si>
  <si>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</si>
  <si>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</si>
  <si>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</si>
  <si>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</si>
  <si>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</si>
  <si>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</si>
  <si>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</si>
  <si>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</si>
  <si>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</si>
  <si>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</si>
  <si>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</si>
  <si>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</si>
  <si>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</si>
  <si>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</si>
  <si>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</si>
  <si>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</si>
  <si>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</si>
  <si>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</si>
  <si>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</si>
  <si>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</si>
  <si>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</si>
  <si>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</si>
  <si>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</si>
  <si>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</si>
  <si>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</si>
  <si>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</si>
  <si>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</si>
  <si>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</si>
  <si>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</si>
  <si>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</si>
  <si>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</si>
  <si>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</si>
  <si>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</si>
  <si>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</si>
  <si>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</si>
  <si>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</si>
  <si>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</si>
  <si>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</si>
  <si>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</si>
  <si>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</si>
  <si>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</si>
  <si>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</si>
  <si>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</si>
  <si>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</si>
  <si>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</si>
  <si>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</si>
  <si>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</si>
  <si>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</si>
  <si>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</si>
  <si>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</si>
  <si>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</si>
  <si>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</si>
  <si>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</si>
  <si>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</si>
  <si>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</si>
  <si>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</si>
  <si>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</si>
  <si>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</si>
  <si>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</si>
  <si>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</si>
  <si>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</si>
  <si>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</si>
  <si>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</si>
  <si>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</si>
  <si>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</si>
  <si>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</si>
  <si>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</si>
  <si>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</si>
  <si>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</si>
  <si>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</si>
  <si>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</si>
  <si>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</si>
  <si>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</si>
  <si>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</si>
  <si>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</si>
  <si>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</si>
  <si>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</si>
  <si>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</si>
  <si>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</si>
  <si>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</si>
  <si>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</si>
  <si>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</si>
  <si>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</si>
  <si>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</si>
  <si>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</si>
  <si>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</si>
  <si>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</si>
  <si>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</si>
  <si>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</si>
  <si>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</si>
  <si>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</si>
  <si>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</si>
  <si>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</si>
  <si>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</si>
  <si>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</si>
  <si>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</si>
  <si>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</si>
  <si>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</si>
  <si>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</si>
  <si>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</si>
  <si>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</si>
  <si>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</si>
  <si>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</si>
  <si>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</si>
  <si>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</si>
  <si>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</si>
  <si>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</si>
  <si>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</si>
  <si>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</si>
  <si>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</si>
  <si>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</si>
  <si>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</si>
  <si>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</si>
  <si>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</si>
  <si>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</si>
  <si>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</si>
  <si>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</si>
  <si>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</si>
  <si>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</si>
  <si>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</si>
  <si>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</si>
  <si>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</si>
  <si>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</si>
  <si>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</si>
  <si>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</si>
  <si>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</si>
  <si>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</si>
  <si>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</si>
  <si>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</si>
  <si>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</si>
  <si>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</si>
  <si>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</si>
  <si>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</si>
  <si>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</si>
  <si>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</si>
  <si>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</si>
  <si>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</si>
  <si>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</si>
  <si>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</si>
  <si>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</si>
  <si>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</si>
  <si>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</si>
  <si>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</si>
  <si>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</si>
  <si>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</si>
  <si>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</si>
  <si>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</si>
  <si>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</si>
  <si>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</si>
  <si>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</si>
  <si>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</si>
  <si>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</si>
  <si>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</si>
  <si>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</si>
  <si>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</si>
  <si>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</si>
  <si>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</si>
  <si>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</si>
  <si>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</si>
  <si>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</si>
  <si>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</si>
  <si>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</si>
  <si>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</si>
  <si>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</si>
  <si>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</si>
  <si>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</si>
  <si>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</si>
  <si>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</si>
  <si>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</si>
  <si>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</si>
  <si>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</si>
  <si>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</si>
  <si>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</si>
  <si>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</si>
  <si>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</si>
  <si>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</si>
  <si>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</si>
  <si>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</si>
  <si>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</si>
  <si>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</si>
  <si>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</si>
  <si>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</si>
  <si>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</si>
  <si>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</si>
  <si>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</si>
  <si>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</si>
  <si>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</si>
  <si>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</si>
  <si>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</si>
  <si>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</si>
  <si>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</si>
  <si>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</si>
  <si>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</si>
  <si>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</si>
  <si>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</si>
  <si>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</si>
  <si>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</si>
  <si>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</si>
  <si>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</si>
  <si>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</si>
  <si>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</si>
  <si>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</si>
  <si>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</si>
  <si>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</si>
  <si>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</si>
  <si>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</si>
  <si>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</si>
  <si>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</si>
  <si>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</si>
  <si>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</si>
  <si>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</si>
  <si>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</si>
  <si>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</si>
  <si>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</si>
  <si>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</si>
  <si>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</si>
  <si>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</si>
  <si>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</si>
  <si>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</si>
  <si>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</si>
  <si>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</si>
  <si>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</si>
  <si>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</si>
  <si>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</si>
  <si>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</si>
  <si>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</si>
  <si>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</si>
  <si>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</si>
  <si>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</si>
  <si>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</si>
  <si>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</si>
  <si>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</si>
  <si>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</si>
  <si>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</si>
  <si>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</si>
  <si>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</si>
  <si>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</si>
  <si>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</si>
  <si>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</si>
  <si>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</si>
  <si>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</si>
  <si>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</si>
  <si>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</si>
  <si>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</si>
  <si>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</si>
  <si>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</si>
  <si>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</si>
  <si>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</si>
  <si>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</si>
  <si>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</si>
  <si>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</si>
  <si>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</si>
  <si>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</si>
  <si>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</si>
  <si>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</si>
  <si>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</si>
  <si>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</si>
  <si>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</si>
  <si>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</si>
  <si>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</si>
  <si>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</si>
  <si>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</si>
  <si>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</si>
  <si>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</si>
  <si>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</si>
  <si>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</si>
  <si>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</si>
  <si>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</si>
  <si>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</si>
  <si>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</si>
  <si>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</si>
  <si>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</si>
  <si>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</si>
  <si>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</si>
  <si>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</si>
  <si>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</si>
  <si>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</si>
  <si>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</si>
  <si>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</si>
  <si>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</si>
  <si>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</si>
  <si>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</si>
  <si>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</si>
  <si>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</si>
  <si>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</si>
  <si>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</si>
  <si>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</si>
  <si>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</si>
  <si>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</si>
  <si>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</si>
  <si>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</si>
  <si>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</si>
  <si>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</si>
  <si>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</si>
  <si>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</si>
  <si>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</si>
  <si>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</si>
  <si>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</si>
  <si>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</si>
  <si>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</si>
  <si>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</si>
  <si>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</si>
  <si>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</si>
  <si>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</si>
  <si>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</si>
  <si>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</si>
  <si>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</si>
  <si>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</si>
  <si>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</si>
  <si>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</si>
  <si>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</si>
  <si>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</si>
  <si>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</si>
  <si>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</si>
  <si>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</si>
  <si>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</si>
  <si>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</si>
  <si>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</si>
  <si>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</si>
  <si>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</si>
  <si>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</si>
  <si>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</si>
  <si>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</si>
  <si>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</si>
  <si>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</si>
  <si>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</si>
  <si>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</si>
  <si>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</si>
  <si>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</si>
  <si>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</si>
  <si>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</si>
  <si>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</si>
  <si>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</si>
  <si>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</si>
  <si>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</si>
  <si>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</si>
  <si>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</si>
  <si>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</si>
  <si>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</si>
  <si>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</si>
  <si>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</si>
  <si>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</si>
  <si>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</si>
  <si>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</si>
  <si>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</si>
  <si>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</si>
  <si>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</si>
  <si>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</si>
  <si>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</si>
  <si>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</si>
  <si>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</si>
  <si>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</si>
  <si>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</si>
  <si>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</si>
  <si>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</si>
  <si>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</si>
  <si>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</si>
  <si>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</si>
  <si>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</si>
  <si>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</si>
  <si>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</si>
  <si>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</si>
  <si>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</si>
  <si>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</si>
  <si>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</si>
  <si>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</si>
  <si>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</si>
  <si>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</si>
  <si>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</si>
  <si>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</si>
  <si>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</si>
  <si>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</si>
  <si>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</si>
  <si>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</si>
  <si>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</si>
  <si>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</si>
  <si>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</si>
  <si>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</si>
  <si>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</si>
  <si>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</si>
  <si>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</si>
  <si>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</si>
  <si>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</si>
  <si>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</si>
  <si>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</si>
  <si>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</si>
  <si>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</si>
  <si>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</si>
  <si>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</si>
  <si>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</si>
  <si>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</si>
  <si>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</si>
  <si>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</si>
  <si>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</si>
  <si>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</si>
  <si>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</si>
  <si>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</si>
  <si>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</si>
  <si>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</si>
  <si>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</si>
  <si>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</si>
  <si>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</si>
  <si>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</si>
  <si>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</si>
  <si>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</si>
  <si>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</si>
  <si>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</si>
  <si>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</si>
  <si>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</si>
  <si>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</si>
  <si>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</si>
  <si>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</si>
  <si>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</si>
  <si>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</si>
  <si>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</si>
  <si>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</si>
  <si>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</si>
  <si>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</si>
  <si>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</si>
  <si>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</si>
  <si>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</si>
  <si>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</si>
  <si>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</si>
  <si>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</si>
  <si>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</si>
  <si>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</si>
  <si>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</si>
  <si>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</si>
  <si>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</si>
  <si>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</si>
  <si>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</si>
  <si>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</si>
  <si>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</si>
  <si>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</si>
  <si>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</si>
  <si>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</si>
  <si>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</si>
  <si>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</si>
  <si>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</si>
  <si>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</si>
  <si>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</si>
  <si>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</si>
  <si>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</si>
  <si>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</si>
  <si>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</si>
  <si>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</si>
  <si>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</si>
  <si>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</si>
  <si>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</si>
  <si>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</si>
  <si>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</si>
  <si>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</si>
  <si>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</si>
  <si>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</si>
  <si>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</si>
  <si>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</si>
  <si>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</si>
  <si>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</si>
  <si>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</si>
  <si>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</si>
  <si>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</si>
  <si>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</si>
  <si>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</si>
  <si>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</si>
  <si>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</si>
  <si>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</si>
  <si>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</si>
  <si>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</si>
  <si>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</si>
  <si>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</si>
  <si>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</si>
  <si>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</si>
  <si>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</si>
  <si>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</si>
  <si>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</si>
  <si>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</si>
  <si>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</si>
  <si>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</si>
  <si>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</si>
  <si>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</si>
  <si>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</si>
  <si>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</si>
  <si>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</si>
  <si>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</si>
  <si>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</si>
  <si>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</si>
  <si>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</si>
  <si>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</si>
  <si>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</si>
  <si>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</si>
  <si>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</si>
  <si>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</si>
  <si>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</si>
  <si>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</si>
  <si>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</si>
  <si>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</si>
  <si>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</si>
  <si>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</si>
  <si>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</si>
  <si>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</si>
  <si>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</si>
  <si>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</si>
  <si>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</si>
  <si>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</si>
  <si>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</si>
  <si>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</si>
  <si>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</si>
  <si>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</si>
  <si>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</si>
  <si>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</si>
  <si>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</si>
  <si>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</si>
  <si>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</si>
  <si>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</si>
  <si>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</si>
  <si>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</si>
  <si>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</si>
  <si>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</si>
  <si>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</si>
  <si>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</si>
  <si>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</si>
  <si>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</si>
  <si>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</si>
  <si>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</si>
  <si>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</si>
  <si>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</si>
  <si>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</si>
  <si>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</si>
  <si>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</si>
  <si>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</si>
  <si>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</si>
  <si>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</si>
  <si>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</si>
  <si>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</si>
  <si>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</si>
  <si>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</si>
  <si>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</si>
  <si>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</si>
  <si>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</si>
  <si>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</si>
  <si>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</si>
  <si>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</si>
  <si>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</si>
  <si>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</si>
  <si>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</si>
  <si>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</si>
  <si>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</si>
  <si>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</si>
  <si>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</si>
  <si>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</si>
  <si>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</si>
  <si>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</si>
  <si>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</si>
  <si>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</si>
  <si>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</si>
  <si>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</si>
  <si>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</si>
  <si>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</si>
  <si>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</si>
  <si>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</si>
  <si>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</si>
  <si>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</si>
  <si>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</si>
  <si>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</si>
  <si>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</si>
  <si>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</si>
  <si>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</si>
  <si>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</si>
  <si>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</si>
  <si>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</si>
  <si>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</si>
  <si>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</si>
  <si>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</si>
  <si>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</si>
  <si>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</si>
  <si>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</si>
  <si>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</si>
  <si>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</si>
  <si>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</si>
  <si>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</si>
  <si>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</si>
  <si>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</si>
  <si>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</si>
  <si>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</si>
  <si>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</si>
  <si>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</si>
  <si>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</si>
  <si>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</si>
  <si>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</si>
  <si>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</si>
  <si>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</si>
  <si>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</si>
  <si>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</si>
  <si>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</si>
  <si>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</si>
  <si>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</si>
  <si>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</si>
  <si>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</si>
  <si>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</si>
  <si>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</si>
  <si>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</si>
  <si>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</si>
  <si>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</si>
  <si>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</si>
  <si>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</si>
  <si>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</si>
  <si>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</si>
  <si>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</si>
  <si>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</si>
  <si>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</si>
  <si>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</si>
  <si>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</si>
  <si>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</si>
  <si>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</si>
  <si>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</si>
  <si>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</si>
  <si>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</si>
  <si>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</si>
  <si>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</si>
  <si>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</si>
  <si>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</si>
  <si>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</si>
  <si>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</si>
  <si>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</si>
  <si>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</si>
  <si>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</si>
  <si>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</si>
  <si>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</si>
  <si>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</si>
  <si>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</si>
  <si>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</si>
  <si>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</si>
  <si>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</si>
  <si>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</si>
  <si>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</si>
  <si>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</si>
  <si>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</si>
  <si>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</si>
  <si>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</si>
  <si>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</si>
  <si>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</si>
  <si>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</si>
  <si>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</si>
  <si>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</si>
  <si>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</si>
  <si>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</si>
  <si>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</si>
  <si>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</si>
  <si>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</si>
  <si>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</si>
  <si>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</si>
  <si>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</si>
  <si>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</si>
  <si>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</si>
  <si>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</si>
  <si>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</si>
  <si>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</si>
  <si>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</si>
  <si>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</si>
  <si>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</si>
  <si>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</si>
  <si>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</si>
  <si>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</si>
  <si>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</si>
  <si>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</si>
  <si>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</si>
  <si>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</si>
  <si>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</si>
  <si>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</si>
  <si>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</si>
  <si>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</si>
  <si>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</si>
  <si>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</si>
  <si>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</si>
  <si>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</si>
  <si>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</si>
  <si>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</si>
  <si>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</si>
  <si>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</si>
  <si>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</si>
  <si>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</si>
  <si>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</si>
  <si>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</si>
  <si>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</si>
  <si>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</si>
  <si>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</si>
  <si>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</si>
  <si>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</si>
  <si>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</si>
  <si>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</si>
  <si>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</si>
  <si>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</si>
  <si>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</si>
  <si>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</si>
  <si>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</si>
  <si>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</si>
  <si>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</si>
  <si>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</si>
  <si>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</si>
  <si>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</si>
  <si>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</si>
  <si>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</si>
  <si>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</si>
  <si>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</si>
  <si>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</si>
  <si>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</si>
  <si>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</si>
  <si>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</si>
  <si>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</si>
  <si>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</si>
  <si>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</si>
  <si>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</si>
  <si>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</si>
  <si>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</si>
  <si>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</si>
  <si>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</si>
  <si>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</si>
  <si>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</si>
  <si>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</si>
  <si>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</si>
  <si>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</si>
  <si>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</si>
  <si>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</si>
  <si>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</si>
  <si>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</si>
  <si>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</si>
  <si>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</si>
  <si>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</si>
  <si>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</si>
  <si>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</si>
  <si>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</si>
  <si>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</si>
  <si>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</si>
  <si>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</si>
  <si>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</si>
  <si>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</si>
  <si>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</si>
  <si>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</si>
  <si>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</si>
  <si>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</si>
  <si>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</si>
  <si>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</si>
  <si>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</si>
  <si>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</si>
  <si>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</si>
  <si>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</si>
  <si>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</si>
  <si>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</si>
  <si>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</si>
  <si>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</si>
  <si>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</si>
  <si>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</si>
  <si>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</si>
  <si>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</si>
  <si>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</si>
  <si>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</si>
  <si>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</si>
  <si>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</si>
  <si>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</si>
  <si>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</si>
  <si>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</si>
  <si>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</si>
  <si>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</si>
  <si>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</si>
  <si>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</si>
  <si>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</si>
  <si>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</si>
  <si>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</si>
  <si>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</si>
  <si>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</si>
  <si>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</si>
  <si>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</si>
  <si>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</si>
  <si>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</si>
  <si>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</si>
  <si>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</si>
  <si>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</si>
  <si>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</si>
  <si>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</si>
  <si>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</si>
  <si>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</si>
  <si>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</si>
  <si>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</si>
  <si>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</si>
  <si>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</si>
  <si>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</si>
  <si>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</si>
  <si>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</si>
  <si>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</si>
  <si>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</si>
  <si>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</si>
  <si>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</si>
  <si>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</si>
  <si>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</si>
  <si>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</si>
  <si>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</si>
  <si>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</si>
  <si>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</si>
  <si>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</si>
  <si>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</si>
  <si>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</si>
  <si>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</si>
  <si>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</si>
  <si>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</si>
  <si>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</si>
  <si>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</si>
  <si>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</si>
  <si>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</si>
  <si>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</si>
  <si>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</si>
  <si>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</si>
  <si>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</si>
  <si>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</si>
  <si>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</si>
  <si>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</si>
  <si>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</si>
  <si>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</si>
  <si>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</si>
  <si>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</si>
  <si>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</si>
  <si>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</si>
  <si>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</si>
  <si>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</si>
  <si>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</si>
  <si>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</si>
  <si>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</si>
  <si>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</si>
  <si>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</si>
  <si>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</si>
  <si>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</si>
  <si>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</si>
  <si>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</si>
  <si>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</si>
  <si>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</si>
  <si>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</si>
  <si>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</si>
  <si>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</si>
  <si>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</si>
  <si>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</si>
  <si>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</si>
  <si>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</si>
  <si>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</si>
  <si>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</si>
  <si>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</si>
  <si>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</si>
  <si>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</si>
  <si>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</si>
  <si>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</si>
  <si>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</si>
  <si>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</si>
  <si>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</si>
  <si>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</si>
  <si>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</si>
  <si>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</si>
  <si>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</si>
  <si>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</si>
  <si>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</si>
  <si>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</si>
  <si>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</si>
  <si>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</si>
  <si>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</si>
  <si>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</si>
  <si>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</si>
  <si>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</si>
  <si>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</si>
  <si>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</si>
  <si>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</si>
  <si>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</si>
  <si>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</si>
  <si>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</si>
  <si>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</si>
  <si>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</si>
  <si>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</si>
  <si>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</si>
  <si>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</si>
  <si>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</si>
  <si>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</si>
  <si>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</si>
  <si>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</si>
  <si>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</si>
  <si>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</si>
  <si>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</si>
  <si>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</si>
  <si>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</si>
  <si>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</si>
  <si>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</si>
  <si>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</si>
  <si>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</si>
  <si>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</si>
  <si>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</si>
  <si>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</si>
  <si>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</si>
  <si>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</si>
  <si>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</si>
  <si>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</si>
  <si>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</si>
  <si>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</si>
  <si>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</si>
  <si>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</si>
  <si>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</si>
  <si>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</si>
  <si>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</si>
  <si>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</si>
  <si>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</si>
  <si>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</si>
  <si>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</si>
  <si>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</si>
  <si>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</si>
  <si>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</si>
  <si>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</si>
  <si>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</si>
  <si>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</si>
  <si>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</si>
  <si>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</si>
  <si>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</si>
  <si>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</si>
  <si>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</si>
  <si>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</si>
  <si>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</si>
  <si>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</si>
  <si>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</si>
  <si>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</si>
  <si>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</si>
  <si>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</si>
  <si>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</si>
  <si>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</si>
  <si>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</si>
  <si>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</si>
  <si>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</si>
  <si>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</si>
  <si>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</si>
  <si>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</si>
  <si>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</si>
  <si>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</si>
  <si>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</si>
  <si>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</si>
  <si>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</si>
  <si>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</si>
  <si>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</si>
  <si>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</si>
  <si>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</si>
  <si>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</si>
  <si>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</si>
  <si>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</si>
  <si>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</si>
  <si>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</si>
  <si>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</si>
  <si>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</si>
  <si>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</si>
  <si>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</si>
  <si>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</si>
  <si>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</si>
  <si>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</si>
  <si>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</si>
  <si>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</si>
  <si>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</si>
  <si>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</si>
  <si>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</si>
  <si>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</si>
  <si>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</si>
  <si>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</si>
  <si>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</si>
  <si>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</si>
  <si>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</si>
  <si>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</si>
  <si>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</si>
  <si>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</si>
  <si>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</si>
  <si>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</si>
  <si>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</si>
  <si>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</si>
  <si>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</si>
  <si>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</si>
  <si>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</si>
  <si>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</si>
  <si>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</si>
  <si>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</si>
  <si>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</si>
  <si>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</si>
  <si>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</si>
  <si>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</si>
  <si>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</si>
  <si>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</si>
  <si>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</si>
  <si>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</si>
  <si>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</si>
  <si>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</si>
  <si>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</si>
  <si>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</si>
  <si>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</si>
  <si>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</si>
  <si>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</si>
  <si>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</si>
  <si>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</si>
  <si>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</si>
  <si>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</si>
  <si>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</si>
  <si>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</si>
  <si>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</si>
  <si>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</si>
  <si>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</si>
  <si>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</si>
  <si>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</si>
  <si>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</si>
  <si>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</si>
  <si>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</si>
  <si>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</si>
  <si>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</si>
  <si>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</si>
  <si>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</si>
  <si>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</si>
  <si>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</si>
  <si>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</si>
  <si>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</si>
  <si>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</si>
  <si>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</si>
  <si>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</si>
  <si>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</si>
  <si>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</si>
  <si>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</si>
  <si>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</si>
  <si>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</si>
  <si>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</si>
  <si>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</si>
  <si>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</si>
  <si>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</si>
  <si>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</si>
  <si>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</si>
  <si>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</si>
  <si>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</si>
  <si>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</si>
  <si>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</si>
  <si>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</si>
  <si>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</si>
  <si>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</si>
  <si>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</si>
  <si>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</si>
  <si>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</si>
  <si>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</si>
  <si>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</si>
  <si>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</si>
  <si>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</si>
  <si>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</si>
  <si>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</si>
  <si>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</si>
  <si>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</si>
  <si>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</si>
  <si>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</si>
  <si>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</si>
  <si>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</si>
  <si>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</si>
  <si>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</si>
  <si>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</si>
  <si>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</si>
  <si>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</si>
  <si>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</si>
  <si>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</si>
  <si>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</si>
  <si>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</si>
  <si>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</si>
  <si>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</si>
  <si>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</si>
  <si>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</si>
  <si>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</si>
  <si>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</si>
  <si>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</si>
  <si>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</si>
  <si>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</si>
  <si>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</si>
  <si>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</si>
  <si>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</si>
  <si>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</si>
  <si>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</si>
  <si>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</si>
  <si>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</si>
  <si>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</si>
  <si>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</si>
  <si>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</si>
  <si>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</si>
  <si>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</si>
  <si>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</si>
  <si>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</si>
  <si>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</si>
  <si>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</si>
  <si>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</si>
  <si>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</si>
  <si>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</si>
  <si>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</si>
  <si>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</si>
  <si>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</si>
  <si>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</si>
  <si>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</si>
  <si>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</si>
  <si>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</si>
  <si>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</si>
  <si>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</si>
  <si>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</si>
  <si>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</si>
  <si>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</si>
  <si>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</si>
  <si>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</si>
  <si>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</si>
  <si>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</si>
  <si>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</si>
  <si>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</si>
  <si>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</si>
  <si>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</si>
  <si>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</si>
  <si>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</si>
  <si>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</si>
  <si>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</si>
  <si>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</si>
  <si>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</si>
  <si>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</si>
  <si>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</si>
  <si>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</si>
  <si>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</si>
  <si>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</si>
  <si>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</si>
  <si>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</si>
  <si>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</si>
  <si>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</si>
  <si>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</si>
  <si>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</si>
  <si>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</si>
  <si>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</si>
  <si>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</si>
  <si>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</si>
  <si>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</si>
  <si>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</si>
  <si>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</si>
  <si>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</si>
  <si>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</si>
  <si>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</si>
  <si>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</si>
  <si>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</si>
  <si>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</si>
  <si>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</si>
  <si>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</si>
  <si>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</si>
  <si>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</si>
  <si>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</si>
  <si>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</si>
  <si>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</si>
  <si>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</si>
  <si>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</si>
  <si>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</si>
  <si>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</si>
  <si>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</si>
  <si>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</si>
  <si>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</si>
  <si>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</si>
  <si>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</si>
  <si>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</si>
  <si>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</si>
  <si>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</si>
  <si>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</si>
  <si>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</si>
  <si>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</si>
  <si>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</si>
  <si>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</si>
  <si>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</si>
  <si>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</si>
  <si>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</si>
  <si>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</si>
  <si>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</si>
  <si>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</si>
  <si>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</si>
  <si>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</si>
  <si>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</si>
  <si>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</si>
  <si>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</si>
  <si>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</si>
  <si>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</si>
  <si>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</si>
  <si>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</si>
  <si>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</si>
  <si>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</si>
  <si>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</si>
  <si>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</si>
  <si>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</si>
  <si>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</si>
  <si>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</si>
  <si>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</si>
  <si>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</si>
  <si>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</si>
  <si>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</si>
  <si>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</si>
  <si>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</si>
  <si>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</si>
  <si>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</si>
  <si>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</si>
  <si>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</si>
  <si>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</si>
  <si>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</si>
  <si>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</si>
  <si>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</si>
  <si>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</si>
  <si>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</si>
  <si>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</si>
  <si>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</si>
  <si>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</si>
  <si>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</si>
  <si>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</si>
  <si>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</si>
  <si>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</si>
  <si>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</si>
  <si>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</si>
  <si>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</si>
  <si>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</si>
  <si>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</si>
  <si>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</si>
  <si>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</si>
  <si>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</si>
  <si>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</si>
  <si>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</si>
  <si>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</si>
  <si>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</si>
  <si>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</si>
  <si>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</si>
  <si>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</si>
  <si>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</si>
  <si>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</si>
  <si>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</si>
  <si>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</si>
  <si>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</si>
  <si>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</si>
  <si>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</si>
  <si>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</si>
  <si>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</si>
  <si>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</si>
  <si>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</si>
  <si>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</si>
  <si>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</si>
  <si>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</si>
  <si>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</si>
  <si>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</si>
  <si>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</si>
  <si>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</si>
  <si>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</si>
  <si>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</si>
  <si>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</si>
  <si>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</si>
  <si>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</si>
  <si>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</si>
  <si>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</si>
  <si>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</si>
  <si>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</si>
  <si>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</si>
  <si>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</si>
  <si>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</si>
  <si>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</si>
  <si>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</si>
  <si>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</si>
  <si>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</si>
  <si>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</si>
  <si>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</si>
  <si>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</si>
  <si>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</si>
  <si>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</si>
  <si>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</si>
  <si>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</si>
  <si>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</si>
  <si>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</si>
  <si>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</si>
  <si>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</si>
  <si>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</si>
  <si>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</si>
  <si>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</si>
  <si>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</si>
  <si>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</si>
  <si>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</si>
  <si>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</si>
  <si>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</si>
  <si>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</si>
  <si>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</si>
  <si>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</si>
  <si>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</si>
  <si>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</si>
  <si>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</si>
  <si>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</si>
  <si>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</si>
  <si>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</si>
  <si>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</si>
  <si>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</si>
  <si>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</si>
  <si>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</si>
  <si>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</si>
  <si>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</si>
  <si>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</si>
  <si>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</si>
  <si>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</si>
  <si>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</si>
  <si>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</si>
  <si>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</si>
  <si>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</si>
  <si>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</si>
  <si>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</si>
  <si>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</si>
  <si>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</si>
  <si>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</si>
  <si>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</si>
  <si>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</si>
  <si>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</si>
  <si>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</si>
  <si>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</si>
  <si>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</si>
  <si>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</si>
  <si>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</si>
  <si>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</si>
  <si>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</si>
  <si>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</si>
  <si>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</si>
  <si>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</si>
  <si>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</si>
  <si>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</si>
  <si>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</si>
  <si>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</si>
  <si>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</si>
  <si>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</si>
  <si>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</si>
  <si>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</si>
  <si>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</si>
  <si>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</si>
  <si>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</si>
  <si>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</si>
  <si>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</si>
  <si>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</si>
  <si>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</si>
  <si>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</si>
  <si>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</si>
  <si>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</si>
  <si>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</si>
  <si>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</si>
  <si>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</si>
  <si>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</si>
  <si>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</si>
  <si>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</si>
  <si>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</si>
  <si>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</si>
  <si>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</si>
  <si>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</si>
  <si>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</si>
  <si>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</si>
  <si>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</si>
  <si>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</si>
  <si>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</si>
  <si>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</si>
  <si>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</si>
  <si>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</si>
  <si>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</si>
  <si>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</si>
  <si>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</si>
  <si>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</si>
  <si>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</si>
  <si>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</si>
  <si>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</si>
  <si>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</si>
  <si>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</si>
  <si>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</si>
  <si>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</si>
  <si>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</si>
  <si>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</si>
  <si>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</si>
  <si>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</si>
  <si>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</si>
  <si>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</si>
  <si>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</si>
  <si>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</si>
  <si>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</si>
  <si>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</si>
  <si>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</si>
  <si>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</si>
  <si>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</si>
  <si>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</si>
  <si>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</si>
  <si>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</si>
  <si>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</si>
  <si>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</si>
  <si>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</si>
  <si>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</si>
  <si>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</si>
  <si>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</si>
  <si>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</si>
  <si>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</si>
  <si>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</si>
  <si>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</si>
  <si>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</si>
  <si>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</si>
  <si>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</si>
  <si>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</si>
  <si>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</si>
  <si>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</si>
  <si>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</si>
  <si>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</si>
  <si>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</si>
  <si>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</si>
  <si>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</si>
  <si>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</si>
  <si>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</si>
  <si>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</si>
  <si>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</si>
  <si>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</si>
  <si>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</si>
  <si>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</si>
  <si>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</si>
  <si>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</si>
  <si>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</si>
  <si>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</si>
  <si>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</si>
  <si>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</si>
  <si>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</si>
  <si>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</si>
  <si>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</si>
  <si>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</si>
  <si>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</si>
  <si>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</si>
  <si>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</si>
  <si>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</si>
  <si>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</si>
  <si>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</si>
  <si>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</si>
  <si>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</si>
  <si>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</si>
  <si>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</si>
  <si>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</si>
  <si>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</si>
  <si>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</si>
  <si>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</si>
  <si>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</si>
  <si>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</si>
  <si>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</si>
  <si>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</si>
  <si>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</si>
  <si>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</si>
  <si>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</si>
  <si>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</si>
  <si>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</si>
  <si>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</si>
  <si>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</si>
  <si>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</si>
  <si>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</si>
  <si>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</si>
  <si>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</si>
  <si>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</si>
  <si>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</si>
  <si>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</si>
  <si>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</si>
  <si>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</si>
  <si>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</si>
  <si>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</si>
  <si>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</si>
  <si>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</si>
  <si>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</si>
  <si>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</si>
  <si>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</si>
  <si>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</si>
  <si>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</si>
  <si>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</si>
  <si>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</si>
  <si>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</si>
  <si>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</si>
  <si>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</si>
  <si>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</si>
  <si>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</si>
  <si>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</si>
  <si>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</si>
  <si>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</si>
  <si>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</si>
  <si>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</si>
  <si>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</si>
  <si>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</si>
  <si>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</si>
  <si>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</si>
  <si>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</si>
  <si>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</si>
  <si>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</si>
  <si>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</si>
  <si>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</si>
  <si>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</si>
  <si>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</si>
  <si>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</si>
  <si>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</si>
  <si>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</si>
  <si>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</si>
  <si>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</si>
  <si>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</si>
  <si>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</si>
  <si>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</si>
  <si>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</si>
  <si>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</si>
  <si>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</si>
  <si>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</si>
  <si>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</si>
  <si>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</si>
  <si>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</si>
  <si>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</si>
  <si>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</si>
  <si>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</si>
  <si>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</si>
  <si>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</si>
  <si>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</si>
  <si>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</si>
  <si>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</si>
  <si>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</si>
  <si>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</si>
  <si>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</si>
  <si>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</si>
  <si>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</si>
  <si>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</si>
  <si>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</si>
  <si>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</si>
  <si>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</si>
  <si>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</si>
  <si>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</si>
  <si>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</si>
  <si>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</si>
  <si>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</si>
  <si>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</si>
  <si>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</si>
  <si>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</si>
  <si>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</si>
  <si>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</si>
  <si>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</si>
  <si>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</si>
  <si>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</si>
  <si>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</si>
  <si>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</si>
  <si>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</si>
  <si>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</si>
  <si>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</si>
  <si>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</si>
  <si>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</si>
  <si>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</si>
  <si>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</si>
  <si>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</si>
  <si>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</si>
  <si>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</si>
  <si>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</si>
  <si>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</si>
  <si>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</si>
  <si>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</si>
  <si>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</si>
  <si>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</si>
  <si>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</si>
  <si>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</si>
  <si>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</si>
  <si>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</si>
  <si>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</si>
  <si>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</si>
  <si>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</si>
  <si>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</si>
  <si>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</si>
  <si>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</si>
  <si>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</si>
  <si>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</si>
  <si>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</si>
  <si>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</si>
  <si>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</si>
  <si>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</si>
  <si>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</si>
  <si>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</si>
  <si>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</si>
  <si>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</si>
  <si>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</si>
  <si>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</si>
  <si>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</si>
  <si>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</si>
  <si>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</si>
  <si>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</si>
  <si>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</si>
  <si>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</si>
  <si>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</si>
  <si>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</si>
  <si>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</si>
  <si>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</si>
  <si>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</si>
  <si>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</si>
  <si>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</si>
  <si>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</si>
  <si>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</si>
  <si>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</si>
  <si>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</si>
  <si>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</si>
  <si>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</si>
  <si>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</si>
  <si>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</si>
  <si>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</si>
  <si>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</si>
  <si>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</si>
  <si>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</si>
  <si>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</si>
  <si>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</si>
  <si>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</si>
  <si>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</si>
  <si>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</si>
  <si>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</si>
  <si>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</si>
  <si>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</si>
  <si>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</si>
  <si>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</si>
  <si>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</si>
  <si>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</si>
  <si>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</si>
  <si>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</si>
  <si>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</si>
  <si>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</si>
  <si>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</si>
  <si>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</si>
  <si>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</si>
  <si>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</si>
  <si>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</si>
  <si>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</si>
  <si>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</si>
  <si>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</si>
  <si>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</si>
  <si>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</si>
  <si>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</si>
  <si>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</si>
  <si>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</si>
  <si>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</si>
  <si>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</si>
  <si>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</si>
  <si>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</si>
  <si>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</si>
  <si>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</si>
  <si>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</si>
  <si>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</si>
  <si>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</si>
  <si>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</si>
  <si>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</si>
  <si>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</si>
  <si>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</si>
  <si>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</si>
  <si>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</si>
  <si>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</si>
  <si>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</si>
  <si>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</si>
  <si>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</si>
  <si>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</si>
  <si>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</si>
  <si>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</si>
  <si>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</si>
  <si>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</si>
  <si>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</si>
  <si>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</si>
  <si>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</si>
  <si>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</si>
  <si>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</si>
  <si>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</si>
  <si>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</si>
  <si>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</si>
  <si>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</si>
  <si>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</si>
  <si>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</si>
  <si>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</si>
  <si>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</si>
  <si>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</si>
  <si>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</si>
  <si>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</si>
  <si>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</si>
  <si>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</si>
  <si>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</si>
  <si>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</si>
  <si>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</si>
  <si>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</si>
  <si>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</si>
  <si>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</si>
  <si>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</si>
  <si>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</si>
  <si>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</si>
  <si>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</si>
  <si>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</si>
  <si>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</si>
  <si>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</si>
  <si>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</si>
  <si>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</si>
  <si>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</si>
  <si>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</si>
  <si>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</si>
  <si>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</si>
  <si>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</si>
  <si>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</si>
  <si>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</si>
  <si>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</si>
  <si>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</si>
  <si>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</si>
  <si>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</si>
  <si>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</si>
  <si>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</si>
  <si>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</si>
  <si>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</si>
  <si>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</si>
  <si>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</si>
  <si>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</si>
  <si>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</si>
  <si>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</si>
  <si>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</si>
  <si>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</si>
  <si>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</si>
  <si>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</si>
  <si>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</si>
  <si>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</si>
  <si>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</si>
  <si>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</si>
  <si>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</si>
  <si>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</si>
  <si>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</si>
  <si>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</si>
  <si>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</si>
  <si>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</si>
  <si>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</si>
  <si>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</si>
  <si>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</si>
  <si>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</si>
  <si>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</si>
  <si>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</si>
  <si>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</si>
  <si>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</si>
  <si>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</si>
  <si>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</si>
  <si>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</si>
  <si>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</si>
  <si>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</si>
  <si>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</si>
  <si>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</si>
  <si>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</si>
  <si>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</si>
  <si>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</si>
  <si>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</si>
  <si>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</si>
  <si>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</si>
  <si>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</si>
  <si>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</si>
  <si>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</si>
  <si>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</si>
  <si>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</si>
  <si>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</si>
  <si>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</si>
  <si>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</si>
  <si>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</si>
  <si>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</si>
  <si>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</si>
  <si>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</si>
  <si>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</si>
  <si>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</si>
  <si>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</si>
  <si>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</si>
  <si>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</si>
  <si>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</si>
  <si>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</si>
  <si>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</si>
  <si>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</si>
  <si>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</si>
  <si>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</si>
  <si>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</si>
  <si>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</si>
  <si>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</si>
  <si>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</si>
  <si>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</si>
  <si>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</si>
  <si>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</si>
  <si>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</si>
  <si>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</si>
  <si>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</si>
  <si>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</si>
  <si>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</si>
  <si>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</si>
  <si>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</si>
  <si>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</si>
  <si>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</si>
  <si>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</si>
  <si>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</si>
  <si>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</si>
  <si>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</si>
  <si>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</si>
  <si>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</si>
  <si>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</si>
  <si>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</si>
  <si>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</si>
  <si>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</si>
  <si>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</si>
  <si>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</si>
  <si>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</si>
  <si>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</si>
  <si>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</si>
  <si>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</si>
  <si>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</si>
  <si>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</si>
  <si>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</si>
  <si>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</si>
  <si>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</si>
  <si>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</si>
  <si>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</si>
  <si>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</si>
  <si>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</si>
  <si>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</si>
  <si>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</si>
  <si>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</si>
  <si>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</si>
  <si>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</si>
  <si>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</si>
  <si>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</si>
  <si>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</si>
  <si>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</si>
  <si>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</si>
  <si>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</si>
  <si>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</si>
  <si>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</si>
  <si>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</si>
  <si>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</si>
  <si>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</si>
  <si>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</si>
  <si>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</si>
  <si>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</si>
  <si>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</si>
  <si>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</si>
  <si>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</si>
  <si>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</si>
  <si>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</si>
  <si>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</si>
  <si>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</si>
  <si>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</si>
  <si>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</si>
  <si>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</si>
  <si>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</si>
  <si>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</si>
  <si>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</si>
  <si>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</si>
  <si>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</si>
  <si>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</si>
  <si>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</si>
  <si>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</si>
  <si>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</si>
  <si>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</si>
  <si>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</si>
  <si>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</si>
  <si>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</si>
  <si>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</si>
  <si>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</si>
  <si>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</si>
  <si>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</si>
  <si>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</si>
  <si>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</si>
  <si>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</si>
  <si>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</si>
  <si>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</si>
  <si>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</si>
  <si>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</si>
  <si>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</si>
  <si>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</si>
  <si>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</si>
  <si>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</si>
  <si>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</si>
  <si>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</si>
  <si>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</si>
  <si>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</si>
  <si>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</si>
  <si>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</si>
  <si>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</si>
  <si>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</si>
  <si>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</si>
  <si>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</si>
  <si>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</si>
  <si>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</si>
  <si>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</si>
  <si>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</si>
  <si>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</si>
  <si>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</si>
  <si>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</si>
  <si>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</si>
  <si>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</si>
  <si>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</si>
  <si>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</si>
  <si>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</si>
  <si>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</si>
  <si>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</si>
  <si>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</si>
  <si>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</si>
  <si>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</si>
  <si>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</si>
  <si>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</si>
  <si>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</si>
  <si>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</si>
  <si>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</si>
  <si>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</si>
  <si>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</si>
  <si>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</si>
  <si>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</si>
  <si>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</si>
  <si>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</si>
  <si>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</si>
  <si>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</si>
  <si>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</si>
  <si>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</si>
  <si>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</si>
  <si>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</si>
  <si>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</si>
  <si>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</si>
  <si>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</si>
  <si>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</si>
  <si>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</si>
  <si>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</si>
  <si>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</si>
  <si>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</si>
  <si>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</si>
  <si>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</si>
  <si>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</si>
  <si>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</si>
  <si>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</si>
  <si>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</si>
  <si>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</si>
  <si>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</si>
  <si>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</si>
  <si>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</si>
  <si>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</si>
  <si>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</si>
  <si>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</si>
  <si>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</si>
  <si>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</si>
  <si>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</si>
  <si>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</si>
  <si>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</si>
  <si>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</si>
  <si>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</si>
  <si>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</si>
  <si>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</si>
  <si>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</si>
  <si>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</si>
  <si>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</si>
  <si>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</si>
  <si>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</si>
  <si>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</si>
  <si>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</si>
  <si>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</si>
  <si>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</si>
  <si>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</si>
  <si>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</si>
  <si>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</si>
  <si>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</si>
  <si>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</si>
  <si>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</si>
  <si>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</si>
  <si>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</si>
  <si>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</si>
  <si>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</si>
  <si>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</si>
  <si>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</si>
  <si>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</si>
  <si>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</si>
  <si>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</si>
  <si>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</si>
  <si>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</si>
  <si>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</si>
  <si>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</si>
  <si>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</si>
  <si>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</si>
  <si>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</si>
  <si>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</si>
  <si>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</si>
  <si>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</si>
  <si>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</si>
  <si>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</si>
  <si>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</si>
  <si>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</si>
  <si>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</si>
  <si>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</si>
  <si>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</si>
  <si>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</si>
  <si>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</si>
  <si>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</si>
  <si>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</si>
  <si>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</si>
  <si>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</si>
  <si>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</si>
  <si>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</si>
  <si>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</si>
  <si>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</si>
  <si>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</si>
  <si>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</si>
  <si>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</si>
  <si>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</si>
  <si>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</si>
  <si>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</si>
  <si>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</si>
  <si>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</si>
  <si>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</si>
  <si>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</si>
  <si>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</si>
  <si>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</si>
  <si>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</si>
  <si>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</si>
  <si>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</si>
  <si>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</si>
  <si>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</si>
  <si>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</si>
  <si>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</si>
  <si>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</si>
  <si>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</si>
  <si>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</si>
  <si>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</si>
  <si>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</si>
  <si>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</si>
  <si>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</si>
  <si>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</si>
  <si>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</si>
  <si>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</si>
  <si>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</si>
  <si>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</si>
  <si>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</si>
  <si>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</si>
  <si>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</si>
  <si>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</si>
  <si>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</si>
  <si>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</si>
  <si>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</si>
  <si>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</si>
  <si>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</si>
  <si>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</si>
  <si>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</si>
  <si>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</si>
  <si>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</si>
  <si>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</si>
  <si>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</si>
  <si>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</si>
  <si>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</si>
  <si>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</si>
  <si>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</si>
  <si>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</si>
  <si>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</si>
  <si>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</si>
  <si>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</si>
  <si>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</si>
  <si>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</si>
  <si>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</si>
  <si>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</si>
  <si>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</si>
  <si>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</si>
  <si>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</si>
  <si>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</si>
  <si>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</si>
  <si>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</si>
  <si>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</si>
  <si>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</si>
  <si>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</si>
  <si>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</si>
  <si>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</si>
  <si>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</si>
  <si>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</si>
  <si>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</si>
  <si>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</si>
  <si>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</si>
  <si>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</si>
  <si>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</si>
  <si>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</si>
  <si>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</si>
  <si>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</si>
  <si>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</si>
  <si>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</si>
  <si>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</si>
  <si>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</si>
  <si>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</si>
  <si>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</si>
  <si>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</si>
  <si>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</si>
  <si>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</si>
  <si>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</si>
  <si>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</si>
  <si>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</si>
  <si>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</si>
  <si>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</si>
  <si>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</si>
  <si>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</si>
  <si>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</si>
  <si>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</si>
  <si>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</si>
  <si>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</si>
  <si>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</si>
  <si>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</si>
  <si>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</si>
  <si>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</si>
  <si>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</si>
  <si>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</si>
  <si>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</si>
  <si>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</si>
  <si>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</si>
  <si>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</si>
  <si>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</si>
  <si>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</si>
  <si>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</si>
  <si>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</si>
  <si>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</si>
  <si>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</si>
  <si>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</si>
  <si>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</si>
  <si>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</si>
  <si>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</si>
  <si>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</si>
  <si>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</si>
  <si>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</si>
  <si>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</si>
  <si>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</si>
  <si>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</si>
  <si>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</si>
  <si>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</si>
  <si>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</si>
  <si>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</si>
  <si>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</si>
  <si>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</si>
  <si>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</si>
  <si>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</si>
  <si>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</si>
  <si>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</si>
  <si>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</si>
  <si>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</si>
  <si>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</si>
  <si>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</si>
  <si>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</si>
  <si>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</si>
  <si>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</si>
  <si>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</si>
  <si>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</si>
  <si>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</si>
  <si>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</si>
  <si>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</si>
  <si>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</si>
  <si>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</si>
  <si>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</si>
  <si>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</si>
  <si>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</si>
  <si>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</si>
  <si>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</si>
  <si>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</si>
  <si>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</si>
  <si>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</si>
  <si>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</si>
  <si>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</si>
  <si>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</si>
  <si>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</si>
  <si>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</si>
  <si>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</si>
  <si>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</si>
  <si>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</si>
  <si>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</si>
  <si>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</si>
  <si>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</si>
  <si>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</si>
  <si>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</si>
  <si>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</si>
  <si>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</si>
  <si>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</si>
  <si>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</si>
  <si>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</si>
  <si>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</si>
  <si>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</si>
  <si>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</si>
  <si>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</si>
  <si>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</si>
  <si>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</si>
  <si>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</si>
  <si>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</si>
  <si>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</si>
  <si>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</si>
  <si>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</si>
  <si>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</si>
  <si>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</si>
  <si>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</si>
  <si>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</si>
  <si>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</si>
  <si>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</si>
  <si>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</si>
  <si>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</si>
  <si>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</si>
  <si>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</si>
  <si>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</si>
  <si>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</si>
  <si>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</si>
  <si>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</si>
  <si>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</si>
  <si>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</si>
  <si>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</si>
  <si>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</si>
  <si>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</si>
  <si>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</si>
  <si>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</si>
  <si>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</si>
  <si>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</si>
  <si>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</si>
  <si>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</si>
  <si>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</si>
  <si>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</si>
  <si>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</si>
  <si>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</si>
  <si>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</si>
  <si>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</si>
  <si>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</si>
  <si>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</si>
  <si>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</si>
  <si>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</si>
  <si>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</si>
  <si>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</si>
  <si>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</si>
  <si>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</si>
  <si>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</si>
  <si>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</si>
  <si>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</si>
  <si>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</si>
  <si>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</si>
  <si>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</si>
  <si>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</si>
  <si>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</si>
  <si>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</si>
  <si>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</si>
  <si>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</si>
  <si>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</si>
  <si>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</si>
  <si>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</si>
  <si>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</si>
  <si>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</si>
  <si>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</si>
  <si>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</si>
  <si>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</si>
  <si>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</si>
  <si>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</si>
  <si>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</si>
  <si>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</si>
  <si>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</si>
  <si>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</si>
  <si>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</si>
  <si>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</si>
  <si>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</si>
  <si>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</si>
  <si>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</si>
  <si>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</si>
  <si>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</si>
  <si>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</si>
  <si>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</si>
  <si>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</si>
  <si>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</si>
  <si>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</si>
  <si>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</si>
  <si>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</si>
  <si>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</si>
  <si>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</si>
  <si>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</si>
  <si>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</si>
  <si>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</si>
  <si>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</si>
  <si>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</si>
  <si>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</si>
  <si>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</si>
  <si>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</si>
  <si>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</si>
  <si>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</si>
  <si>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</si>
  <si>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</si>
  <si>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</si>
  <si>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</si>
  <si>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</si>
  <si>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</si>
  <si>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</si>
  <si>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</si>
  <si>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</si>
  <si>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</si>
  <si>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</si>
  <si>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</si>
  <si>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</si>
  <si>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</si>
  <si>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</si>
  <si>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</si>
  <si>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</si>
  <si>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</si>
  <si>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</si>
  <si>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</si>
  <si>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</si>
  <si>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</si>
  <si>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</si>
  <si>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</si>
  <si>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</si>
  <si>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</si>
  <si>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</si>
  <si>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</si>
  <si>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</si>
  <si>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</si>
  <si>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</si>
  <si>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</si>
  <si>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</si>
  <si>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</si>
  <si>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</si>
  <si>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</si>
  <si>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</si>
  <si>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</si>
  <si>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</si>
  <si>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</si>
  <si>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</si>
  <si>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</si>
  <si>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</si>
  <si>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</si>
  <si>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</si>
  <si>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</si>
  <si>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</si>
  <si>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</si>
  <si>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</si>
  <si>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</si>
  <si>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</si>
  <si>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</si>
  <si>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</si>
  <si>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</si>
  <si>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</si>
  <si>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</si>
  <si>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</si>
  <si>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</si>
  <si>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</si>
  <si>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</si>
  <si>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</si>
  <si>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</si>
  <si>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</si>
  <si>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</si>
  <si>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</si>
  <si>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</si>
  <si>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</si>
  <si>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</si>
  <si>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</si>
  <si>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</si>
  <si>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</si>
  <si>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</si>
  <si>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</si>
  <si>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</si>
  <si>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</si>
  <si>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</si>
  <si>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</si>
  <si>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</si>
  <si>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</si>
  <si>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</si>
  <si>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</si>
  <si>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</si>
  <si>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</si>
  <si>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</si>
  <si>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</si>
  <si>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</si>
  <si>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</si>
  <si>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</si>
  <si>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</si>
  <si>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</si>
  <si>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</si>
  <si>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</si>
  <si>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</si>
  <si>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</si>
  <si>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</si>
  <si>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</si>
  <si>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</si>
  <si>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</si>
  <si>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</si>
  <si>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</si>
  <si>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</si>
  <si>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</si>
  <si>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</si>
  <si>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</si>
  <si>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</si>
  <si>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</si>
  <si>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</si>
  <si>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</si>
  <si>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</si>
  <si>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</si>
  <si>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</si>
  <si>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</si>
  <si>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</si>
  <si>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</si>
  <si>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</si>
  <si>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</si>
  <si>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</si>
  <si>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</si>
  <si>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</si>
  <si>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</si>
  <si>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</si>
  <si>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</si>
  <si>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</si>
  <si>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</si>
  <si>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</si>
  <si>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</si>
  <si>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</si>
  <si>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</si>
  <si>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</si>
  <si>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</si>
  <si>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</si>
  <si>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</si>
  <si>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</si>
  <si>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</si>
  <si>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</si>
  <si>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</si>
  <si>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</si>
  <si>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</si>
  <si>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</si>
  <si>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</si>
  <si>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</si>
  <si>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</si>
  <si>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</si>
  <si>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</si>
  <si>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</si>
  <si>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</si>
  <si>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</si>
  <si>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</si>
  <si>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</si>
  <si>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</si>
  <si>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</si>
  <si>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</si>
  <si>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</si>
  <si>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</si>
  <si>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</si>
  <si>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</si>
  <si>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</si>
  <si>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</si>
  <si>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</si>
  <si>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</si>
  <si>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</si>
  <si>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</si>
  <si>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</si>
  <si>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</si>
  <si>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</si>
  <si>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</si>
  <si>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</si>
  <si>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</si>
  <si>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</si>
  <si>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</si>
  <si>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</si>
  <si>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</si>
  <si>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</si>
  <si>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</si>
  <si>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</si>
  <si>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</si>
  <si>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</si>
  <si>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</si>
  <si>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</si>
  <si>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</si>
  <si>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</si>
  <si>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</si>
  <si>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</si>
  <si>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</si>
  <si>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</si>
  <si>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</si>
  <si>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</si>
  <si>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</si>
  <si>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</si>
  <si>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</si>
  <si>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</si>
  <si>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</si>
  <si>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</si>
  <si>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</si>
  <si>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</si>
  <si>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</si>
  <si>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</si>
  <si>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</si>
  <si>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</si>
  <si>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</si>
  <si>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</si>
  <si>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</si>
  <si>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</si>
  <si>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</si>
  <si>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</si>
  <si>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</si>
  <si>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</si>
  <si>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</si>
  <si>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</si>
  <si>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</si>
  <si>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</si>
  <si>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</si>
  <si>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</si>
  <si>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</si>
  <si>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</si>
  <si>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</si>
  <si>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</si>
  <si>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</si>
  <si>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</si>
  <si>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</si>
  <si>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</si>
  <si>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</si>
  <si>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</si>
  <si>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</si>
  <si>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</si>
  <si>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</si>
  <si>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</si>
  <si>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</si>
  <si>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</si>
  <si>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</si>
  <si>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</si>
  <si>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</si>
  <si>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</si>
  <si>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</si>
  <si>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</si>
  <si>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</si>
  <si>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</si>
  <si>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</si>
  <si>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</si>
  <si>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</si>
  <si>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</si>
  <si>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</si>
  <si>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</si>
  <si>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</si>
  <si>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</si>
  <si>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</si>
  <si>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</si>
  <si>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</si>
  <si>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</si>
  <si>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</si>
  <si>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</si>
  <si>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</si>
  <si>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</si>
  <si>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</si>
  <si>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</si>
  <si>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</si>
  <si>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</si>
  <si>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</si>
  <si>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</si>
  <si>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</si>
  <si>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</si>
  <si>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</si>
  <si>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</si>
  <si>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</si>
  <si>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</si>
  <si>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</si>
  <si>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</si>
  <si>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</si>
  <si>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</si>
  <si>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</si>
  <si>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</si>
  <si>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</si>
  <si>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</si>
  <si>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</si>
  <si>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</si>
  <si>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</si>
  <si>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</si>
  <si>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</si>
  <si>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</si>
  <si>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</si>
  <si>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</si>
  <si>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</si>
  <si>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</si>
  <si>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</si>
  <si>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</si>
  <si>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</si>
  <si>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</si>
  <si>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</si>
  <si>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</si>
  <si>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</si>
  <si>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</si>
  <si>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</si>
  <si>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</si>
  <si>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</si>
  <si>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</si>
  <si>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</si>
  <si>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</si>
  <si>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</si>
  <si>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</si>
  <si>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</si>
  <si>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</si>
  <si>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</si>
  <si>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</si>
  <si>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</si>
  <si>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</si>
  <si>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</si>
  <si>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</si>
  <si>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</si>
  <si>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</si>
  <si>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</si>
  <si>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</si>
  <si>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</si>
  <si>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</si>
  <si>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</si>
  <si>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</si>
  <si>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</si>
  <si>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</si>
  <si>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</si>
  <si>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</si>
  <si>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</si>
  <si>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</si>
  <si>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</si>
  <si>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</si>
  <si>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</si>
  <si>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</si>
  <si>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</si>
  <si>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</si>
  <si>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</si>
  <si>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</si>
  <si>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</si>
  <si>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</si>
  <si>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</si>
  <si>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</si>
  <si>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</si>
  <si>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</si>
  <si>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</si>
  <si>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</si>
  <si>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</si>
  <si>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</si>
  <si>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</si>
  <si>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</si>
  <si>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</si>
  <si>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</si>
  <si>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</si>
  <si>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</si>
  <si>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</si>
  <si>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</si>
  <si>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</si>
  <si>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</si>
  <si>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</si>
  <si>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</si>
  <si>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</si>
  <si>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</si>
  <si>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</si>
  <si>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</si>
  <si>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</si>
  <si>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</si>
  <si>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</si>
  <si>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</si>
  <si>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</si>
  <si>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</si>
  <si>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</si>
  <si>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</si>
  <si>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</si>
  <si>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</si>
  <si>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</si>
  <si>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</si>
  <si>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</si>
  <si>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</si>
  <si>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</si>
  <si>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</si>
  <si>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</si>
  <si>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</si>
  <si>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</si>
  <si>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</si>
  <si>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</si>
  <si>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</si>
  <si>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</si>
  <si>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</si>
  <si>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</si>
  <si>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</si>
  <si>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</si>
  <si>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</si>
  <si>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</si>
  <si>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</si>
  <si>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</si>
  <si>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</si>
  <si>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</si>
  <si>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</si>
  <si>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</si>
  <si>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</si>
  <si>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</si>
  <si>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</si>
  <si>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</si>
  <si>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</si>
  <si>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</si>
  <si>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</si>
  <si>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</si>
  <si>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</si>
  <si>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</si>
  <si>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</si>
  <si>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</si>
  <si>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</si>
  <si>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</si>
  <si>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</si>
  <si>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</si>
  <si>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</si>
  <si>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</si>
  <si>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</si>
  <si>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</si>
  <si>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</si>
  <si>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</si>
  <si>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</si>
  <si>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</si>
  <si>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</si>
  <si>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</si>
  <si>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</si>
  <si>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</si>
  <si>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</si>
  <si>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</si>
  <si>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</si>
  <si>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</si>
  <si>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</si>
  <si>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</si>
  <si>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</si>
  <si>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</si>
  <si>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</si>
  <si>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</si>
  <si>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</si>
  <si>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</si>
  <si>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</si>
  <si>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</si>
  <si>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</si>
  <si>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</si>
  <si>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</si>
  <si>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</si>
  <si>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</si>
  <si>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</si>
  <si>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</si>
  <si>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</si>
  <si>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</si>
  <si>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</si>
  <si>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</si>
  <si>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</si>
  <si>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</si>
  <si>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</si>
  <si>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</si>
  <si>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</si>
  <si>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</si>
  <si>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</si>
  <si>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</si>
  <si>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</si>
  <si>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</si>
  <si>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</si>
  <si>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</si>
  <si>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</si>
  <si>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</si>
  <si>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</si>
  <si>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</si>
  <si>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</si>
  <si>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</si>
  <si>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</si>
  <si>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</si>
  <si>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</si>
  <si>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</si>
  <si>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</si>
  <si>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</si>
  <si>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</si>
  <si>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</si>
  <si>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</si>
  <si>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</si>
  <si>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</si>
  <si>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</si>
  <si>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</si>
  <si>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</si>
  <si>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</si>
  <si>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</si>
  <si>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</si>
  <si>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</si>
  <si>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</si>
  <si>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</si>
  <si>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</si>
  <si>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</si>
  <si>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</si>
  <si>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</si>
  <si>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</si>
  <si>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</si>
  <si>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</si>
  <si>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</si>
  <si>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</si>
  <si>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</si>
  <si>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</si>
  <si>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</si>
  <si>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</si>
  <si>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</si>
  <si>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</si>
  <si>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</si>
  <si>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</si>
  <si>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</si>
  <si>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</si>
  <si>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</si>
  <si>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</si>
  <si>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</si>
  <si>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</si>
  <si>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</si>
  <si>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</si>
  <si>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</si>
  <si>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</si>
  <si>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</si>
  <si>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</si>
  <si>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</si>
  <si>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</si>
  <si>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</si>
  <si>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</si>
  <si>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</si>
  <si>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</si>
  <si>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</si>
  <si>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</si>
  <si>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</si>
  <si>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</si>
  <si>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</si>
  <si>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</si>
  <si>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</si>
  <si>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</si>
  <si>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</si>
  <si>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</si>
  <si>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</si>
  <si>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</si>
  <si>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</si>
  <si>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</si>
  <si>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</si>
  <si>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</si>
  <si>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</si>
  <si>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</si>
  <si>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</si>
  <si>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</si>
  <si>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</si>
  <si>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</si>
  <si>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</si>
  <si>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</si>
  <si>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</si>
  <si>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</si>
  <si>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</si>
  <si>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</si>
  <si>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</si>
  <si>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</si>
  <si>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</si>
  <si>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</si>
  <si>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</si>
  <si>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</si>
  <si>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</si>
  <si>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</si>
  <si>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</si>
  <si>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</si>
  <si>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</si>
  <si>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</si>
  <si>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</si>
  <si>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</si>
  <si>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</si>
  <si>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</si>
  <si>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</si>
  <si>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</si>
  <si>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</si>
  <si>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</si>
  <si>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</si>
  <si>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</si>
  <si>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</si>
  <si>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</si>
  <si>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</si>
  <si>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</si>
  <si>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</si>
  <si>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</si>
  <si>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</si>
  <si>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</si>
  <si>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</si>
  <si>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</si>
  <si>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</si>
  <si>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</si>
  <si>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</si>
  <si>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</si>
  <si>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</si>
  <si>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</si>
  <si>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</si>
  <si>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</si>
  <si>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</si>
  <si>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</si>
  <si>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</si>
  <si>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</si>
  <si>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</si>
  <si>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</si>
  <si>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</si>
  <si>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</si>
  <si>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</si>
  <si>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</si>
  <si>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</si>
  <si>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</si>
  <si>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</si>
  <si>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</si>
  <si>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</si>
  <si>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</si>
  <si>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</si>
  <si>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</si>
  <si>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</si>
  <si>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</si>
  <si>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</si>
  <si>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</si>
  <si>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</si>
  <si>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</si>
  <si>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</si>
  <si>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</si>
  <si>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</si>
  <si>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</si>
  <si>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</si>
  <si>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</si>
  <si>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</si>
  <si>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</si>
  <si>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</si>
  <si>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</si>
  <si>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</si>
  <si>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</si>
  <si>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</si>
  <si>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</si>
  <si>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</si>
  <si>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</si>
  <si>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</si>
  <si>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</si>
  <si>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</si>
  <si>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</si>
  <si>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</si>
  <si>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</si>
  <si>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</si>
  <si>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</si>
  <si>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</si>
  <si>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</si>
  <si>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</si>
  <si>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</si>
  <si>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</si>
  <si>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</si>
  <si>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</si>
  <si>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</si>
  <si>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</si>
  <si>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</si>
  <si>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</si>
  <si>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</si>
  <si>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</si>
  <si>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</si>
  <si>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</si>
  <si>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</si>
  <si>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</si>
  <si>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</si>
  <si>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</si>
  <si>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</si>
  <si>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</si>
  <si>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</si>
  <si>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</si>
  <si>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</si>
  <si>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</si>
  <si>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</si>
  <si>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</si>
  <si>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</si>
  <si>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</si>
  <si>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</si>
  <si>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</si>
  <si>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</si>
  <si>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</si>
  <si>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</si>
  <si>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</si>
  <si>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</si>
  <si>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</si>
  <si>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</si>
  <si>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</si>
  <si>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</si>
  <si>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</si>
  <si>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</si>
  <si>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</si>
  <si>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</si>
  <si>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</si>
  <si>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</si>
  <si>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</si>
  <si>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</si>
  <si>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</si>
  <si>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</si>
  <si>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</si>
  <si>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</si>
  <si>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</si>
  <si>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</si>
  <si>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</si>
  <si>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</si>
  <si>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</si>
  <si>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</si>
  <si>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</si>
  <si>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</si>
  <si>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</si>
  <si>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</si>
  <si>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</si>
  <si>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</si>
  <si>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</si>
  <si>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</si>
  <si>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</si>
  <si>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</si>
  <si>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</si>
  <si>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</si>
  <si>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</si>
  <si>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</si>
  <si>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</si>
  <si>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</si>
  <si>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</si>
  <si>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</si>
  <si>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</si>
  <si>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</si>
  <si>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</si>
  <si>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</si>
  <si>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</si>
  <si>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</si>
  <si>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</si>
  <si>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</si>
  <si>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</si>
  <si>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</si>
  <si>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</si>
  <si>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</si>
  <si>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</si>
  <si>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</si>
  <si>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</si>
  <si>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</si>
  <si>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</si>
  <si>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</si>
  <si>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</si>
  <si>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</si>
  <si>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</si>
  <si>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</si>
  <si>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</si>
  <si>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</si>
  <si>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</si>
  <si>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</si>
  <si>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</si>
  <si>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</si>
  <si>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</si>
  <si>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</si>
  <si>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</si>
  <si>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</si>
  <si>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</si>
  <si>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</si>
  <si>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</si>
  <si>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</si>
  <si>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</si>
  <si>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</si>
  <si>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</si>
  <si>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</si>
  <si>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</si>
  <si>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</si>
  <si>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</si>
  <si>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</si>
  <si>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</si>
  <si>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</si>
  <si>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</si>
  <si>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</si>
  <si>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</si>
  <si>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</si>
  <si>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</si>
  <si>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</si>
  <si>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</si>
  <si>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</si>
  <si>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</si>
  <si>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</si>
  <si>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</si>
  <si>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</si>
  <si>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</si>
  <si>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</si>
  <si>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</si>
  <si>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</si>
  <si>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</si>
  <si>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</si>
  <si>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</si>
  <si>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</si>
  <si>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</si>
  <si>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</si>
  <si>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</si>
  <si>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</si>
  <si>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</si>
  <si>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</si>
  <si>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</si>
  <si>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</si>
  <si>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</si>
  <si>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</si>
  <si>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</si>
  <si>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</si>
  <si>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</si>
  <si>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</si>
  <si>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</si>
  <si>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</si>
  <si>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</si>
  <si>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</si>
  <si>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</si>
  <si>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</si>
  <si>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</si>
  <si>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</si>
  <si>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</si>
  <si>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</si>
  <si>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</si>
  <si>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</si>
  <si>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</si>
  <si>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</si>
  <si>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</si>
  <si>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</si>
  <si>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</si>
  <si>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</si>
  <si>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</si>
  <si>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</si>
  <si>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</si>
  <si>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</si>
  <si>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</si>
  <si>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</si>
  <si>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</si>
  <si>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</si>
  <si>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</si>
  <si>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</si>
  <si>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</si>
  <si>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</si>
  <si>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</si>
  <si>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</si>
  <si>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</si>
  <si>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</si>
  <si>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</si>
  <si>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</si>
  <si>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</si>
  <si>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</si>
  <si>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</si>
  <si>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</si>
  <si>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</si>
  <si>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</si>
  <si>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</si>
  <si>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</si>
  <si>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</si>
  <si>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</si>
  <si>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</si>
  <si>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</si>
  <si>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</si>
  <si>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</si>
  <si>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</si>
  <si>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</si>
  <si>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</si>
  <si>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</si>
  <si>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</si>
  <si>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</si>
  <si>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</si>
  <si>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</si>
  <si>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</si>
  <si>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</si>
  <si>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</si>
  <si>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</si>
  <si>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</si>
  <si>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</si>
  <si>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</si>
  <si>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</si>
  <si>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</si>
  <si>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</si>
  <si>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</si>
  <si>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</si>
  <si>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</si>
  <si>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</si>
  <si>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</si>
  <si>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</si>
  <si>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</si>
  <si>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</si>
  <si>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</si>
  <si>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</si>
  <si>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</si>
  <si>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</si>
  <si>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</si>
  <si>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</si>
  <si>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</si>
  <si>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</si>
  <si>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</si>
  <si>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</si>
  <si>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</si>
  <si>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</si>
  <si>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</si>
  <si>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</si>
  <si>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</si>
  <si>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</si>
  <si>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</si>
  <si>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</si>
  <si>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</si>
  <si>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</si>
  <si>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</si>
  <si>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</si>
  <si>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</si>
  <si>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</si>
  <si>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</si>
  <si>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</si>
  <si>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</si>
  <si>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</si>
  <si>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</si>
  <si>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</si>
  <si>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</si>
  <si>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</si>
  <si>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</si>
  <si>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</si>
  <si>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</si>
  <si>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</si>
  <si>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</si>
  <si>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</si>
  <si>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</si>
  <si>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</si>
  <si>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</si>
  <si>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</si>
  <si>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</si>
  <si>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</si>
  <si>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</si>
  <si>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</si>
  <si>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</si>
  <si>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</si>
  <si>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</si>
  <si>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</si>
  <si>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</si>
  <si>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</si>
  <si>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</si>
  <si>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</si>
  <si>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</si>
  <si>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</si>
  <si>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</si>
  <si>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</si>
  <si>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</si>
  <si>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</si>
  <si>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</si>
  <si>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</si>
  <si>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</si>
  <si>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</si>
  <si>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</si>
  <si>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</si>
  <si>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</si>
  <si>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</si>
  <si>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</si>
  <si>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</si>
  <si>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</si>
  <si>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</si>
  <si>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</si>
  <si>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</si>
  <si>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</si>
  <si>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</si>
  <si>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</si>
  <si>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</si>
  <si>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</si>
  <si>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</si>
  <si>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</si>
  <si>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</si>
  <si>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</si>
  <si>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</si>
  <si>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</si>
  <si>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</si>
  <si>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</si>
  <si>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</si>
  <si>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</si>
  <si>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</si>
  <si>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</si>
  <si>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</si>
  <si>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</si>
  <si>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</si>
  <si>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</si>
  <si>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</si>
  <si>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</si>
  <si>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</si>
  <si>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</si>
  <si>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</si>
  <si>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</si>
  <si>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</si>
  <si>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</si>
  <si>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</si>
  <si>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</si>
  <si>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</si>
  <si>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</si>
  <si>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</si>
  <si>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</si>
  <si>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</si>
  <si>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</si>
  <si>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</si>
  <si>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</si>
  <si>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</si>
  <si>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</si>
  <si>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</si>
  <si>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</si>
  <si>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</si>
  <si>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</si>
  <si>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</si>
  <si>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</si>
  <si>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</si>
  <si>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</si>
  <si>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</si>
  <si>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</si>
  <si>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</si>
  <si>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</si>
  <si>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</si>
  <si>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</si>
  <si>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</si>
  <si>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</si>
  <si>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</si>
  <si>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</si>
  <si>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</si>
  <si>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</si>
  <si>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</si>
  <si>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</si>
  <si>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</si>
  <si>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</si>
  <si>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</si>
  <si>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</si>
  <si>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</si>
  <si>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</si>
  <si>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</si>
  <si>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</si>
  <si>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</si>
  <si>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</si>
  <si>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</si>
  <si>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</si>
  <si>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</si>
  <si>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</si>
  <si>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</si>
  <si>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</si>
  <si>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</si>
  <si>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</si>
  <si>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</si>
  <si>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</si>
  <si>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</si>
  <si>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</si>
  <si>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</si>
  <si>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</si>
  <si>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</si>
  <si>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</si>
  <si>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</si>
  <si>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</si>
  <si>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</si>
  <si>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</si>
  <si>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</si>
  <si>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</si>
  <si>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</si>
  <si>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</si>
  <si>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</si>
  <si>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</si>
  <si>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</si>
  <si>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</si>
  <si>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</si>
  <si>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</si>
  <si>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</si>
  <si>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</si>
  <si>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</si>
  <si>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</si>
  <si>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</si>
  <si>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</si>
  <si>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</si>
  <si>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</si>
  <si>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</si>
  <si>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</si>
  <si>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</si>
  <si>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</si>
  <si>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</si>
  <si>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</si>
  <si>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</si>
  <si>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</si>
  <si>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</si>
  <si>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</si>
  <si>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</si>
  <si>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</si>
  <si>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</si>
  <si>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</si>
  <si>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</si>
  <si>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</si>
  <si>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</si>
  <si>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</si>
  <si>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</si>
  <si>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</si>
  <si>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</si>
  <si>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</si>
  <si>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</si>
  <si>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</si>
  <si>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</si>
  <si>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</si>
  <si>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</si>
  <si>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</si>
  <si>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</si>
  <si>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</si>
  <si>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</si>
  <si>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</si>
  <si>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</si>
  <si>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</si>
  <si>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</si>
  <si>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</si>
  <si>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</si>
  <si>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</si>
  <si>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</si>
  <si>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</si>
  <si>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</si>
  <si>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</si>
  <si>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</si>
  <si>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</si>
  <si>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</si>
  <si>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</si>
  <si>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</si>
  <si>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</si>
  <si>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</si>
  <si>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</si>
  <si>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</si>
  <si>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</si>
  <si>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</si>
  <si>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</si>
  <si>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</si>
  <si>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</si>
  <si>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</si>
  <si>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</si>
  <si>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</si>
  <si>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</si>
  <si>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</si>
  <si>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</si>
  <si>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</si>
  <si>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</si>
  <si>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</si>
  <si>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</si>
  <si>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</si>
  <si>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</si>
  <si>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</si>
  <si>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</si>
  <si>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</si>
  <si>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</si>
  <si>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</si>
  <si>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</si>
  <si>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</si>
  <si>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</si>
  <si>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</si>
  <si>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</si>
  <si>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</si>
  <si>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</si>
  <si>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</si>
  <si>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</si>
  <si>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</si>
  <si>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</si>
  <si>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</si>
  <si>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</si>
  <si>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</si>
  <si>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</si>
  <si>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</si>
  <si>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</si>
  <si>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</si>
  <si>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</si>
  <si>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</si>
  <si>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</si>
  <si>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</si>
  <si>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</si>
  <si>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</si>
  <si>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</si>
  <si>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</si>
  <si>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</si>
  <si>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</si>
  <si>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</si>
  <si>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</si>
  <si>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</si>
  <si>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</si>
  <si>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</si>
  <si>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</si>
  <si>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</si>
  <si>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</si>
  <si>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</si>
  <si>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</si>
  <si>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</si>
  <si>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</si>
  <si>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</si>
  <si>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</si>
  <si>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</si>
  <si>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</si>
  <si>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</si>
  <si>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</si>
  <si>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</si>
  <si>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</si>
  <si>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</si>
  <si>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</si>
  <si>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</si>
  <si>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</si>
  <si>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</si>
  <si>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</si>
  <si>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</si>
  <si>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</si>
  <si>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</si>
  <si>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</si>
  <si>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</si>
  <si>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</si>
  <si>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</si>
  <si>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</si>
  <si>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</si>
  <si>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</si>
  <si>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</si>
  <si>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</si>
  <si>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</si>
  <si>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</si>
  <si>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</si>
  <si>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</si>
  <si>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</si>
  <si>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</si>
  <si>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</si>
  <si>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</si>
  <si>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</si>
  <si>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</si>
  <si>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</si>
  <si>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</si>
  <si>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</si>
  <si>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</si>
  <si>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</si>
  <si>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</si>
  <si>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</si>
  <si>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</si>
  <si>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</si>
  <si>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</si>
  <si>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</si>
  <si>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</si>
  <si>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</si>
  <si>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</si>
  <si>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</si>
  <si>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</si>
  <si>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</si>
  <si>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</si>
  <si>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</si>
  <si>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</si>
  <si>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</si>
  <si>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</si>
  <si>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</si>
  <si>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</si>
  <si>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</si>
  <si>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</si>
  <si>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</si>
  <si>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</si>
  <si>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</si>
  <si>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</si>
  <si>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</si>
  <si>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</si>
  <si>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</si>
  <si>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</si>
  <si>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</si>
  <si>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</si>
  <si>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</si>
  <si>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</si>
  <si>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</si>
  <si>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</si>
  <si>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</si>
  <si>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</si>
  <si>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</si>
  <si>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</si>
  <si>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</si>
  <si>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</si>
  <si>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</si>
  <si>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</si>
  <si>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</si>
  <si>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</si>
  <si>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</si>
  <si>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</si>
  <si>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</si>
  <si>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</si>
  <si>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</si>
  <si>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</si>
  <si>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</si>
  <si>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</si>
  <si>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</si>
  <si>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</si>
  <si>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</si>
  <si>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</si>
  <si>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</si>
  <si>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</si>
  <si>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</si>
  <si>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</si>
  <si>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</si>
  <si>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</si>
  <si>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</si>
  <si>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</si>
  <si>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</si>
  <si>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</si>
  <si>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</si>
  <si>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</si>
  <si>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</si>
  <si>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</si>
  <si>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</si>
  <si>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</si>
  <si>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</si>
  <si>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</si>
  <si>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</si>
  <si>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</si>
  <si>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</si>
  <si>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</si>
  <si>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</si>
  <si>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</si>
  <si>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</si>
  <si>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</si>
  <si>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</si>
  <si>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</si>
  <si>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</si>
  <si>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</si>
  <si>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</si>
  <si>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</si>
  <si>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</si>
  <si>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</si>
  <si>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</si>
  <si>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</si>
  <si>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</si>
  <si>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</si>
  <si>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</si>
  <si>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</si>
  <si>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</si>
  <si>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</si>
  <si>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</si>
  <si>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</si>
  <si>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</si>
  <si>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</si>
  <si>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</si>
  <si>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</si>
  <si>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</si>
  <si>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</si>
  <si>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</si>
  <si>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</si>
  <si>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</si>
  <si>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</si>
  <si>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</si>
  <si>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</si>
  <si>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</si>
  <si>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</si>
  <si>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</si>
  <si>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</si>
  <si>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</si>
  <si>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</si>
  <si>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</si>
  <si>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</si>
  <si>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</si>
  <si>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</si>
  <si>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</si>
  <si>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</si>
  <si>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</si>
  <si>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</si>
  <si>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</si>
  <si>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</si>
  <si>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</si>
  <si>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</si>
  <si>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</si>
  <si>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</si>
  <si>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</si>
  <si>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</si>
  <si>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</si>
  <si>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</si>
  <si>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</si>
  <si>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</si>
  <si>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</si>
  <si>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</si>
  <si>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</si>
  <si>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</si>
  <si>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</si>
  <si>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</si>
  <si>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</si>
  <si>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</si>
  <si>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</si>
  <si>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</si>
  <si>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</si>
  <si>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</si>
  <si>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</si>
  <si>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</si>
  <si>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</si>
  <si>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</si>
  <si>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</si>
  <si>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</si>
  <si>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</si>
  <si>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</si>
  <si>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</si>
  <si>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</si>
  <si>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</si>
  <si>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</si>
  <si>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</si>
  <si>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</si>
  <si>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</si>
  <si>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</si>
  <si>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</si>
  <si>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</si>
  <si>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</si>
  <si>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</si>
  <si>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</si>
  <si>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</si>
  <si>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</si>
  <si>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</si>
  <si>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</si>
  <si>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</si>
  <si>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</si>
  <si>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</si>
  <si>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</si>
  <si>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</si>
  <si>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</si>
  <si>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</si>
  <si>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</si>
  <si>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</si>
  <si>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</si>
  <si>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</si>
  <si>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</si>
  <si>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</si>
  <si>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</si>
  <si>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</si>
  <si>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</si>
  <si>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</si>
  <si>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</si>
  <si>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</si>
  <si>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</si>
  <si>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</si>
  <si>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</si>
  <si>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</si>
  <si>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</si>
  <si>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</si>
  <si>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</si>
  <si>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</si>
  <si>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</si>
  <si>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</si>
  <si>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</si>
  <si>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</si>
  <si>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</si>
  <si>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</si>
  <si>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</si>
  <si>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</si>
  <si>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</si>
  <si>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</si>
  <si>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</si>
  <si>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</si>
  <si>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</si>
  <si>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</si>
  <si>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</si>
  <si>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</si>
  <si>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</si>
  <si>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</si>
  <si>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</si>
  <si>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</si>
  <si>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</si>
  <si>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</si>
  <si>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</si>
  <si>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</si>
  <si>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</si>
  <si>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</si>
  <si>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</si>
  <si>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</si>
  <si>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</si>
  <si>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</si>
  <si>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</si>
  <si>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</si>
  <si>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</si>
  <si>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</si>
  <si>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</si>
  <si>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</si>
  <si>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</si>
  <si>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</si>
  <si>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</si>
  <si>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</si>
  <si>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</si>
  <si>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</si>
  <si>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</si>
  <si>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</si>
  <si>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</si>
  <si>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</si>
  <si>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</si>
  <si>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</si>
  <si>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</si>
  <si>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</si>
  <si>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</si>
  <si>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</si>
  <si>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</si>
  <si>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</si>
  <si>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</si>
  <si>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</si>
  <si>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</si>
  <si>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</si>
  <si>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</si>
  <si>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</si>
  <si>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</si>
  <si>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</si>
  <si>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</si>
  <si>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</si>
  <si>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</si>
  <si>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</si>
  <si>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</si>
  <si>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</si>
  <si>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</si>
  <si>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</si>
  <si>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</si>
  <si>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</si>
  <si>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</si>
  <si>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</si>
  <si>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</si>
  <si>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</si>
  <si>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</si>
  <si>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</si>
  <si>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</si>
  <si>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</si>
  <si>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</si>
  <si>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</si>
  <si>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</si>
  <si>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</si>
  <si>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</si>
  <si>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</si>
  <si>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</si>
  <si>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</si>
  <si>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</si>
  <si>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</si>
  <si>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</si>
  <si>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</si>
  <si>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</si>
  <si>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</si>
  <si>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</si>
  <si>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</si>
  <si>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</si>
  <si>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</si>
  <si>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</si>
  <si>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</si>
  <si>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</si>
  <si>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</si>
  <si>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</si>
  <si>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</si>
  <si>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</si>
  <si>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</si>
  <si>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</si>
  <si>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</si>
  <si>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</si>
  <si>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</si>
  <si>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</si>
  <si>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</si>
  <si>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</si>
  <si>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</si>
  <si>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</si>
  <si>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</si>
  <si>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</si>
  <si>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</si>
  <si>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</si>
  <si>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</si>
  <si>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</si>
  <si>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</si>
  <si>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</si>
  <si>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</si>
  <si>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</si>
  <si>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</si>
  <si>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</si>
  <si>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</si>
  <si>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</si>
  <si>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</si>
  <si>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</si>
  <si>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</si>
  <si>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</si>
  <si>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</si>
  <si>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</si>
  <si>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</si>
  <si>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</si>
  <si>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</si>
  <si>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</si>
  <si>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</si>
  <si>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</si>
  <si>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</si>
  <si>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</si>
  <si>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</si>
  <si>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</si>
  <si>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</si>
  <si>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</si>
  <si>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</si>
  <si>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</si>
  <si>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</si>
  <si>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</si>
  <si>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</si>
  <si>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</si>
  <si>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</si>
  <si>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</si>
  <si>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</si>
  <si>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</si>
  <si>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</si>
  <si>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</si>
  <si>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</si>
  <si>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</si>
  <si>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</si>
  <si>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</si>
  <si>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</si>
  <si>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</si>
  <si>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</si>
  <si>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</si>
  <si>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</si>
  <si>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</si>
  <si>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</si>
  <si>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</si>
  <si>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</si>
  <si>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</si>
  <si>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</si>
  <si>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</si>
  <si>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</si>
  <si>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</si>
  <si>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</si>
  <si>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</si>
  <si>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</si>
  <si>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</si>
  <si>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</si>
  <si>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</si>
  <si>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</si>
  <si>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</si>
  <si>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</si>
  <si>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</si>
  <si>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</si>
  <si>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</si>
  <si>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</si>
  <si>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</si>
  <si>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</si>
  <si>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</si>
  <si>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</si>
  <si>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</si>
  <si>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</si>
  <si>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</si>
  <si>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</si>
  <si>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</si>
  <si>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</si>
  <si>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</si>
  <si>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</si>
  <si>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</si>
  <si>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</si>
  <si>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</si>
  <si>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</si>
  <si>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</si>
  <si>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</si>
  <si>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</si>
  <si>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</si>
  <si>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</si>
  <si>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</si>
  <si>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</si>
  <si>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</si>
  <si>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</si>
  <si>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</si>
  <si>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</si>
  <si>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</si>
  <si>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</si>
  <si>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</si>
  <si>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</si>
  <si>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</si>
  <si>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</si>
  <si>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</si>
  <si>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</si>
  <si>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</si>
  <si>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</si>
  <si>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</si>
  <si>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</si>
  <si>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</si>
  <si>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</si>
  <si>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</si>
  <si>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</si>
  <si>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</si>
  <si>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</si>
  <si>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</si>
  <si>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</si>
  <si>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</si>
  <si>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</si>
  <si>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</si>
  <si>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</si>
  <si>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</si>
  <si>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</si>
  <si>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</si>
  <si>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</si>
  <si>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</si>
  <si>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</si>
  <si>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</si>
  <si>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</si>
  <si>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</si>
  <si>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</si>
  <si>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</si>
  <si>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</si>
  <si>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</si>
  <si>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</si>
  <si>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</si>
  <si>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</si>
  <si>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</si>
  <si>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</si>
  <si>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</si>
  <si>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</si>
  <si>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</si>
  <si>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</si>
  <si>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</si>
  <si>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</si>
  <si>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</si>
  <si>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</si>
  <si>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</si>
  <si>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</si>
  <si>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</si>
  <si>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</si>
  <si>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</si>
  <si>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</si>
  <si>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</si>
  <si>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</si>
  <si>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</si>
  <si>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</si>
  <si>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</si>
  <si>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</si>
  <si>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</si>
  <si>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</si>
  <si>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</si>
  <si>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</si>
  <si>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</si>
  <si>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</si>
  <si>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</si>
  <si>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</si>
  <si>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</si>
  <si>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</si>
  <si>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</si>
  <si>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</si>
  <si>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</si>
  <si>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</si>
  <si>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</si>
  <si>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</si>
  <si>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</si>
  <si>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</si>
  <si>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</si>
  <si>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</si>
  <si>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</si>
  <si>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</si>
  <si>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</si>
  <si>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</si>
  <si>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</si>
  <si>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</si>
  <si>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</si>
  <si>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</si>
  <si>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</si>
  <si>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</si>
  <si>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</si>
  <si>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</si>
  <si>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</si>
  <si>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</si>
  <si>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</si>
  <si>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</si>
  <si>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</si>
  <si>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</si>
  <si>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</si>
  <si>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</si>
  <si>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</si>
  <si>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</si>
  <si>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</si>
  <si>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</si>
  <si>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</si>
  <si>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</si>
  <si>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</si>
  <si>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</si>
  <si>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</si>
  <si>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</si>
  <si>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</si>
  <si>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</si>
  <si>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</si>
  <si>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</si>
  <si>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</si>
  <si>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</si>
  <si>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</si>
  <si>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</si>
  <si>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</si>
  <si>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</si>
  <si>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</si>
  <si>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</si>
  <si>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</si>
  <si>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</si>
  <si>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</si>
  <si>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</si>
  <si>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</si>
  <si>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</si>
  <si>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</si>
  <si>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</si>
  <si>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</si>
  <si>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</si>
  <si>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</si>
  <si>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</si>
  <si>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</si>
  <si>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</si>
  <si>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</si>
  <si>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</si>
  <si>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</si>
  <si>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</si>
  <si>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</si>
  <si>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</si>
  <si>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</si>
  <si>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</si>
  <si>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</si>
  <si>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</si>
  <si>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</si>
  <si>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</si>
  <si>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</si>
  <si>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</si>
  <si>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</si>
  <si>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</si>
  <si>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</si>
  <si>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</si>
  <si>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</si>
  <si>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</si>
  <si>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</si>
  <si>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</si>
  <si>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</si>
  <si>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</si>
  <si>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</si>
  <si>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</si>
  <si>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</si>
  <si>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</si>
  <si>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</si>
  <si>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</si>
  <si>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</si>
  <si>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</si>
  <si>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</si>
  <si>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</si>
  <si>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</si>
  <si>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</si>
  <si>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</si>
  <si>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</si>
  <si>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</si>
  <si>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</si>
  <si>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</si>
  <si>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</si>
  <si>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</si>
  <si>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</si>
  <si>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</si>
  <si>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</si>
  <si>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</si>
  <si>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</si>
  <si>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</si>
  <si>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</si>
  <si>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</si>
  <si>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</si>
  <si>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</si>
  <si>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</si>
  <si>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</si>
  <si>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</si>
  <si>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</si>
  <si>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</si>
  <si>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</si>
  <si>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</si>
  <si>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</si>
  <si>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</si>
  <si>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</si>
  <si>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</si>
  <si>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</si>
  <si>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</si>
  <si>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</si>
  <si>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</si>
  <si>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</si>
  <si>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</si>
  <si>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</si>
  <si>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</si>
  <si>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</si>
  <si>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</si>
  <si>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</si>
  <si>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</si>
  <si>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</si>
  <si>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</si>
  <si>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</si>
  <si>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</si>
  <si>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</si>
  <si>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</si>
  <si>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</si>
  <si>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</si>
  <si>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</si>
  <si>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</si>
  <si>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</si>
  <si>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</si>
  <si>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</si>
  <si>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</si>
  <si>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</si>
  <si>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</si>
  <si>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</si>
  <si>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</si>
  <si>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</si>
  <si>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</si>
  <si>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</si>
  <si>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</si>
  <si>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</si>
  <si>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</si>
  <si>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</si>
  <si>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</si>
  <si>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</si>
  <si>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</si>
  <si>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</si>
  <si>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</si>
  <si>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</si>
  <si>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</si>
  <si>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</si>
  <si>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</si>
  <si>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</si>
  <si>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</si>
  <si>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</si>
  <si>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</si>
  <si>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</si>
  <si>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</si>
  <si>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</si>
  <si>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</si>
  <si>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</si>
  <si>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</si>
  <si>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</si>
  <si>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</si>
  <si>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</si>
  <si>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</si>
  <si>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</si>
  <si>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</si>
  <si>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</si>
  <si>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</si>
  <si>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</si>
  <si>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</si>
  <si>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</si>
  <si>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</si>
  <si>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</si>
  <si>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</si>
  <si>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</si>
  <si>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</si>
  <si>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</si>
  <si>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</si>
  <si>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</si>
  <si>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</si>
  <si>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</si>
  <si>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</si>
  <si>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</si>
  <si>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</si>
  <si>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</si>
  <si>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</si>
  <si>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</si>
  <si>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</si>
  <si>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</si>
  <si>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</si>
  <si>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</si>
  <si>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</si>
  <si>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</si>
  <si>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</si>
  <si>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</si>
  <si>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</si>
  <si>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</si>
  <si>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</si>
  <si>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</si>
  <si>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</si>
  <si>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</si>
  <si>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</si>
  <si>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</si>
  <si>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</si>
  <si>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</si>
  <si>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</si>
  <si>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</si>
  <si>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</si>
  <si>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</si>
  <si>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</si>
  <si>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</si>
  <si>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</si>
  <si>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</si>
  <si>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</si>
  <si>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</si>
  <si>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</si>
  <si>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</si>
  <si>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</si>
  <si>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</si>
  <si>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</si>
  <si>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</si>
  <si>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</si>
  <si>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</si>
  <si>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</si>
  <si>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</si>
  <si>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</si>
  <si>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</si>
  <si>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</si>
  <si>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</si>
  <si>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</si>
  <si>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</si>
  <si>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</si>
  <si>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</si>
  <si>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</si>
  <si>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</si>
  <si>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</si>
  <si>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</si>
  <si>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</si>
  <si>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</si>
  <si>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</si>
  <si>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</si>
  <si>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</si>
  <si>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</si>
  <si>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</si>
  <si>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</si>
  <si>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</si>
  <si>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</si>
  <si>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</si>
  <si>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</si>
  <si>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</si>
  <si>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</si>
  <si>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</si>
  <si>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</si>
  <si>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</si>
  <si>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</si>
  <si>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</si>
  <si>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</si>
  <si>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</si>
  <si>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</si>
  <si>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</si>
  <si>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</si>
  <si>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</si>
  <si>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</si>
  <si>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</si>
  <si>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</si>
  <si>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</si>
  <si>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</si>
  <si>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</si>
  <si>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</si>
  <si>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</si>
  <si>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</si>
  <si>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</si>
  <si>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</si>
  <si>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</si>
  <si>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</si>
  <si>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</si>
  <si>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</si>
  <si>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</si>
  <si>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</si>
  <si>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</si>
  <si>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</si>
  <si>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</si>
  <si>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</si>
  <si>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</si>
  <si>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</si>
  <si>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</si>
  <si>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</si>
  <si>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</si>
  <si>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</si>
  <si>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</si>
  <si>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</si>
  <si>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</si>
  <si>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</si>
  <si>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</si>
  <si>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</si>
  <si>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</si>
  <si>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</si>
  <si>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</si>
  <si>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</si>
  <si>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</si>
  <si>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</si>
  <si>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</si>
  <si>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</si>
  <si>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</si>
  <si>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</si>
  <si>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</si>
  <si>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</si>
  <si>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</si>
  <si>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</si>
  <si>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</si>
  <si>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</si>
  <si>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</si>
  <si>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</si>
  <si>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</si>
  <si>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</si>
  <si>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</si>
  <si>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</si>
  <si>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</si>
  <si>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</si>
  <si>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</si>
  <si>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</si>
  <si>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</si>
  <si>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</si>
  <si>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</si>
  <si>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</si>
  <si>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</si>
  <si>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</si>
  <si>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</si>
  <si>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</si>
  <si>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</si>
  <si>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</si>
  <si>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</si>
  <si>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</si>
  <si>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</si>
  <si>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</si>
  <si>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</si>
  <si>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</si>
  <si>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</si>
  <si>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</si>
  <si>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</si>
  <si>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</si>
  <si>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</si>
  <si>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</si>
  <si>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</si>
  <si>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</si>
  <si>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</si>
  <si>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</si>
  <si>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</si>
  <si>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</si>
  <si>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</si>
  <si>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</si>
  <si>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</si>
  <si>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</si>
  <si>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</si>
  <si>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</si>
  <si>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</si>
  <si>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</si>
  <si>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</si>
  <si>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</si>
  <si>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</si>
  <si>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</si>
  <si>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</si>
  <si>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</si>
  <si>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</si>
  <si>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</si>
  <si>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</si>
  <si>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</si>
  <si>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</si>
  <si>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</si>
  <si>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</si>
  <si>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</si>
  <si>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</si>
  <si>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</si>
  <si>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</si>
  <si>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</si>
  <si>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</si>
  <si>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</si>
  <si>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</si>
  <si>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</si>
  <si>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</si>
  <si>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</si>
  <si>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</si>
  <si>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</si>
  <si>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</si>
  <si>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</si>
  <si>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</si>
  <si>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</si>
  <si>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</si>
  <si>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</si>
  <si>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</si>
  <si>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</si>
  <si>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</si>
  <si>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</si>
  <si>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</si>
  <si>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</si>
  <si>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</si>
  <si>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</si>
  <si>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</si>
  <si>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</si>
  <si>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</si>
  <si>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</si>
  <si>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</si>
  <si>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</si>
  <si>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</si>
  <si>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</si>
  <si>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</si>
  <si>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</si>
  <si>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</si>
  <si>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</si>
  <si>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</si>
  <si>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</si>
  <si>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</si>
  <si>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</si>
  <si>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</si>
  <si>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</si>
  <si>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</si>
  <si>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</si>
  <si>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</si>
  <si>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</si>
  <si>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</si>
  <si>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</si>
  <si>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</si>
  <si>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</si>
  <si>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</si>
  <si>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</si>
  <si>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</si>
  <si>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</si>
  <si>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</si>
  <si>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</si>
  <si>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</si>
  <si>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</si>
  <si>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</si>
  <si>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</si>
  <si>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</si>
  <si>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</si>
  <si>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</si>
  <si>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</si>
  <si>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</si>
  <si>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</si>
  <si>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</si>
  <si>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</si>
  <si>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</si>
  <si>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</si>
  <si>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</si>
  <si>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</si>
  <si>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</si>
  <si>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</si>
  <si>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</si>
  <si>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</si>
  <si>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</si>
  <si>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</si>
  <si>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</si>
  <si>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</si>
  <si>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</si>
  <si>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</si>
  <si>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</si>
  <si>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</si>
  <si>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</si>
  <si>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</si>
  <si>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</si>
  <si>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</si>
  <si>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</si>
  <si>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</si>
  <si>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</si>
  <si>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</si>
  <si>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</si>
  <si>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</si>
  <si>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</si>
  <si>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</si>
  <si>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</si>
  <si>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</si>
  <si>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</si>
  <si>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</si>
  <si>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</si>
  <si>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</si>
  <si>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</si>
  <si>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</si>
  <si>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</si>
  <si>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</si>
  <si>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</si>
  <si>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</si>
  <si>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</si>
  <si>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</si>
  <si>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</si>
  <si>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</si>
  <si>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</si>
  <si>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</si>
  <si>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</si>
  <si>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</si>
  <si>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</si>
  <si>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</si>
  <si>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</si>
  <si>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</si>
  <si>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</si>
  <si>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</si>
  <si>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</si>
  <si>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</si>
  <si>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</si>
  <si>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</si>
  <si>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</si>
  <si>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</si>
  <si>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</si>
  <si>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</si>
  <si>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</si>
  <si>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</si>
  <si>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</si>
  <si>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</si>
  <si>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</si>
  <si>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</si>
  <si>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</si>
  <si>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</si>
  <si>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</si>
  <si>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</si>
  <si>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</si>
  <si>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</si>
  <si>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</si>
  <si>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</si>
  <si>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</si>
  <si>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</si>
  <si>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</si>
  <si>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</si>
  <si>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</si>
  <si>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</si>
  <si>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</si>
  <si>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</si>
  <si>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</si>
  <si>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</si>
  <si>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</si>
  <si>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</si>
  <si>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</si>
  <si>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</si>
  <si>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</si>
  <si>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</si>
  <si>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</si>
  <si>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</si>
  <si>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</si>
  <si>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</si>
  <si>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</si>
  <si>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</si>
  <si>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</si>
  <si>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</si>
  <si>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</si>
  <si>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</si>
  <si>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</si>
  <si>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</si>
  <si>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</si>
  <si>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</si>
  <si>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</si>
  <si>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</si>
  <si>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</si>
  <si>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</si>
  <si>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</si>
  <si>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</si>
  <si>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</si>
  <si>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</si>
  <si>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</si>
  <si>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</si>
  <si>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</si>
  <si>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</si>
  <si>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</si>
  <si>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</si>
  <si>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</si>
  <si>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</si>
  <si>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</si>
  <si>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</si>
  <si>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</si>
  <si>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</si>
  <si>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</si>
  <si>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</si>
  <si>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</si>
  <si>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</si>
  <si>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</si>
  <si>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</si>
  <si>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</si>
  <si>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</si>
  <si>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</si>
  <si>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</si>
  <si>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</si>
  <si>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</si>
  <si>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</si>
  <si>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</si>
  <si>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</si>
  <si>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</si>
  <si>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</si>
  <si>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</si>
  <si>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</si>
  <si>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</si>
  <si>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</si>
  <si>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</si>
  <si>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</si>
  <si>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</si>
  <si>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</si>
  <si>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</si>
  <si>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</si>
  <si>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</si>
  <si>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</si>
  <si>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</si>
  <si>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</si>
  <si>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</si>
  <si>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</si>
  <si>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</si>
  <si>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</si>
  <si>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</si>
  <si>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</si>
  <si>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</si>
  <si>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</si>
  <si>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</si>
  <si>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</si>
  <si>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</si>
  <si>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</si>
  <si>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</si>
  <si>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</si>
  <si>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</si>
  <si>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</si>
  <si>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</si>
  <si>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</si>
  <si>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</si>
  <si>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</si>
  <si>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</si>
  <si>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</si>
  <si>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</si>
  <si>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</si>
  <si>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</si>
  <si>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</si>
  <si>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</si>
  <si>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</si>
  <si>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</si>
  <si>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</si>
  <si>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</si>
  <si>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</si>
  <si>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</si>
  <si>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</si>
  <si>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</si>
  <si>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</si>
  <si>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</si>
  <si>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</si>
  <si>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</si>
  <si>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</si>
  <si>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</si>
  <si>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</si>
  <si>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</si>
  <si>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</si>
  <si>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</si>
  <si>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</si>
  <si>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</si>
  <si>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</si>
  <si>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</si>
  <si>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</si>
  <si>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</si>
  <si>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</si>
  <si>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</si>
  <si>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</si>
  <si>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</si>
  <si>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</si>
  <si>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</si>
  <si>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</si>
  <si>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</si>
  <si>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</si>
  <si>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</si>
  <si>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</si>
  <si>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</si>
  <si>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</si>
  <si>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</si>
  <si>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</si>
  <si>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</si>
  <si>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</si>
  <si>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</si>
  <si>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</si>
  <si>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</si>
  <si>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</si>
  <si>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</si>
  <si>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</si>
  <si>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</si>
  <si>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</si>
  <si>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</si>
  <si>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</si>
  <si>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</si>
  <si>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</si>
  <si>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</si>
  <si>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</si>
  <si>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</si>
  <si>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</si>
  <si>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</si>
  <si>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</si>
  <si>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</si>
  <si>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</si>
  <si>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</si>
  <si>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</si>
  <si>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</si>
  <si>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</si>
  <si>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</si>
  <si>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</si>
  <si>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</si>
  <si>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</si>
  <si>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</si>
  <si>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</si>
  <si>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</si>
  <si>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</si>
  <si>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</si>
  <si>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</si>
  <si>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</si>
  <si>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</si>
  <si>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</si>
  <si>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</si>
  <si>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</si>
  <si>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</si>
  <si>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</si>
  <si>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</si>
  <si>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</si>
  <si>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</si>
  <si>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</si>
  <si>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</si>
  <si>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</si>
  <si>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</si>
  <si>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</si>
  <si>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</si>
  <si>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</si>
  <si>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</si>
  <si>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</si>
  <si>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</si>
  <si>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</si>
  <si>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</si>
  <si>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</si>
  <si>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</si>
  <si>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</si>
  <si>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</si>
  <si>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</si>
  <si>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</si>
  <si>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</si>
  <si>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</si>
  <si>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</si>
  <si>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</si>
  <si>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</si>
  <si>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</si>
  <si>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</si>
  <si>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</si>
  <si>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</si>
  <si>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</si>
  <si>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</si>
  <si>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</si>
  <si>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</si>
  <si>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</si>
  <si>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</si>
  <si>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</si>
  <si>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</si>
  <si>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</si>
  <si>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</si>
  <si>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</si>
  <si>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</si>
  <si>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</si>
  <si>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</si>
  <si>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</si>
  <si>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</si>
  <si>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</si>
  <si>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</si>
  <si>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</si>
  <si>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</si>
  <si>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</si>
  <si>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</si>
  <si>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</si>
  <si>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</si>
  <si>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</si>
  <si>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</si>
  <si>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</si>
  <si>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</si>
  <si>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</si>
  <si>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</si>
  <si>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</si>
  <si>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</si>
  <si>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</si>
  <si>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</si>
  <si>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</si>
  <si>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</si>
  <si>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</si>
  <si>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</si>
  <si>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</si>
  <si>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</si>
  <si>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</si>
  <si>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</si>
  <si>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</si>
  <si>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</si>
  <si>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</si>
  <si>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</si>
  <si>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</si>
  <si>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</si>
  <si>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</si>
  <si>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</si>
  <si>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</si>
  <si>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</si>
  <si>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</si>
  <si>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</si>
  <si>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</si>
  <si>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</si>
  <si>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</si>
  <si>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</si>
  <si>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</si>
  <si>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</si>
  <si>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</si>
  <si>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</si>
  <si>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</si>
  <si>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</si>
  <si>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</si>
  <si>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</si>
  <si>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</si>
  <si>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</si>
  <si>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</si>
  <si>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</si>
  <si>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</si>
  <si>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</si>
  <si>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</si>
  <si>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</si>
  <si>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</si>
  <si>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</si>
  <si>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</si>
  <si>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</si>
  <si>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</si>
  <si>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</si>
  <si>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</si>
  <si>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</si>
  <si>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</si>
  <si>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</si>
  <si>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</si>
  <si>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</si>
  <si>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</si>
  <si>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</si>
  <si>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</si>
  <si>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</si>
  <si>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</si>
  <si>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</si>
  <si>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</si>
  <si>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</si>
  <si>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</si>
  <si>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</si>
  <si>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</si>
  <si>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</si>
  <si>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</si>
  <si>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</si>
  <si>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</si>
  <si>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</si>
  <si>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</si>
  <si>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</si>
  <si>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</si>
  <si>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</si>
  <si>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</si>
  <si>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</si>
  <si>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</si>
  <si>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</si>
  <si>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</si>
  <si>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</si>
  <si>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</si>
  <si>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</si>
  <si>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</si>
  <si>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</si>
  <si>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</si>
  <si>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</si>
  <si>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</si>
  <si>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</si>
  <si>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</si>
  <si>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</si>
  <si>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</si>
  <si>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</si>
  <si>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</si>
  <si>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</si>
  <si>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</si>
  <si>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</si>
  <si>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</si>
  <si>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</si>
  <si>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</si>
  <si>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</si>
  <si>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</si>
  <si>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</si>
  <si>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</si>
  <si>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</si>
  <si>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</si>
  <si>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</si>
  <si>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</si>
  <si>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</si>
  <si>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</si>
  <si>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</si>
  <si>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</si>
  <si>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</si>
  <si>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</si>
  <si>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</si>
  <si>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</si>
  <si>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</si>
  <si>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</si>
  <si>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</si>
  <si>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</si>
  <si>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</si>
  <si>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</si>
  <si>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</si>
  <si>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</si>
  <si>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</si>
  <si>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</si>
  <si>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</si>
  <si>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</si>
  <si>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</si>
  <si>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</si>
  <si>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</si>
  <si>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</si>
  <si>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</si>
  <si>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</si>
  <si>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</si>
  <si>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</si>
  <si>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</si>
  <si>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</si>
  <si>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</si>
  <si>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</si>
  <si>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</si>
  <si>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</si>
  <si>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</si>
  <si>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</si>
  <si>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</si>
  <si>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</si>
  <si>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</si>
  <si>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</si>
  <si>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</si>
  <si>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</si>
  <si>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</si>
  <si>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</si>
  <si>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</si>
  <si>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</si>
  <si>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</si>
  <si>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</si>
  <si>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</si>
  <si>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</si>
  <si>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</si>
  <si>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</si>
  <si>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</si>
  <si>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</si>
  <si>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</si>
  <si>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</si>
  <si>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</si>
  <si>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</si>
  <si>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</si>
  <si>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</si>
  <si>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</si>
  <si>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</si>
  <si>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</si>
  <si>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</si>
  <si>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</si>
  <si>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</si>
  <si>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</si>
  <si>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</si>
  <si>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</si>
  <si>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</si>
  <si>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</si>
  <si>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</si>
  <si>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</si>
  <si>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</si>
  <si>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</si>
  <si>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</si>
  <si>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</si>
  <si>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</si>
  <si>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</si>
  <si>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</si>
  <si>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</si>
  <si>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</si>
  <si>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</si>
  <si>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</si>
  <si>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</si>
  <si>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</si>
  <si>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</si>
  <si>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</si>
  <si>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</si>
  <si>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</si>
  <si>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</si>
  <si>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</si>
  <si>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</si>
  <si>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</si>
  <si>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</si>
  <si>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</si>
  <si>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</si>
  <si>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</si>
  <si>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</si>
  <si>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</si>
  <si>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</si>
  <si>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</si>
  <si>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</si>
  <si>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</si>
  <si>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</si>
  <si>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</si>
  <si>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</si>
  <si>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</si>
  <si>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</si>
  <si>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</si>
  <si>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</si>
  <si>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</si>
  <si>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</si>
  <si>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</si>
  <si>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</si>
  <si>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</si>
  <si>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</si>
  <si>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</si>
  <si>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</si>
  <si>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</si>
  <si>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</si>
  <si>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</si>
  <si>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</si>
  <si>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</si>
  <si>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</si>
  <si>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</si>
  <si>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</si>
  <si>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</si>
  <si>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</si>
  <si>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</si>
  <si>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</si>
  <si>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</si>
  <si>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</si>
  <si>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</si>
  <si>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</si>
  <si>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</si>
  <si>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</si>
  <si>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</si>
  <si>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</si>
  <si>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</si>
  <si>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</si>
  <si>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</si>
  <si>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</si>
  <si>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</si>
  <si>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</si>
  <si>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</si>
  <si>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</si>
  <si>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</si>
  <si>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</si>
  <si>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</si>
  <si>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</si>
  <si>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</si>
  <si>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</si>
  <si>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</si>
  <si>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</si>
  <si>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</si>
  <si>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</si>
  <si>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</si>
  <si>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</si>
  <si>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</si>
  <si>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</si>
  <si>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</si>
  <si>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</si>
  <si>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</si>
  <si>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</si>
  <si>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</si>
  <si>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</si>
  <si>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</si>
  <si>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</si>
  <si>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</si>
  <si>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</si>
  <si>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</si>
  <si>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</si>
  <si>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</si>
  <si>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</si>
  <si>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</si>
  <si>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</si>
  <si>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</si>
  <si>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</si>
  <si>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</si>
  <si>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</si>
  <si>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</si>
  <si>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</si>
  <si>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</si>
  <si>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</si>
  <si>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</si>
  <si>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</si>
  <si>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</si>
  <si>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</si>
  <si>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</si>
  <si>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</si>
  <si>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</si>
  <si>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</si>
  <si>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</si>
  <si>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</si>
  <si>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</si>
  <si>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</si>
  <si>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</si>
  <si>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</si>
  <si>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</si>
  <si>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</si>
  <si>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</si>
  <si>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</si>
  <si>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</si>
  <si>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</si>
  <si>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</si>
  <si>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</si>
  <si>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</si>
  <si>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</si>
  <si>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</si>
  <si>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</si>
  <si>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</si>
  <si>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</si>
  <si>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</si>
  <si>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</si>
  <si>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</si>
  <si>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</si>
  <si>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</si>
  <si>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</si>
  <si>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</si>
  <si>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</si>
  <si>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</si>
  <si>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</si>
  <si>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</si>
  <si>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</si>
  <si>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</si>
  <si>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</si>
  <si>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</si>
  <si>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</si>
  <si>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</si>
  <si>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</si>
  <si>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</si>
  <si>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</si>
  <si>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</si>
  <si>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</si>
  <si>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</si>
  <si>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</si>
  <si>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</si>
  <si>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</si>
  <si>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</si>
  <si>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</si>
  <si>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</si>
  <si>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</si>
  <si>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</si>
  <si>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</si>
  <si>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</si>
  <si>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</si>
  <si>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</si>
  <si>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</si>
  <si>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</si>
  <si>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</si>
  <si>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</si>
  <si>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</si>
  <si>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</si>
  <si>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</si>
  <si>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</si>
  <si>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</si>
  <si>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</si>
  <si>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</si>
  <si>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</si>
  <si>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</si>
  <si>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</si>
  <si>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</si>
  <si>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</si>
  <si>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</si>
  <si>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</si>
  <si>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</si>
  <si>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</si>
  <si>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</si>
  <si>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</si>
  <si>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</si>
  <si>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</si>
  <si>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</si>
  <si>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</si>
  <si>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</si>
  <si>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</si>
  <si>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</si>
  <si>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</si>
  <si>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</si>
  <si>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</si>
  <si>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</si>
  <si>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</si>
  <si>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</si>
  <si>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</si>
  <si>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</si>
  <si>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</si>
  <si>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</si>
  <si>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</si>
  <si>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</si>
  <si>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</si>
  <si>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</si>
  <si>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</si>
  <si>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</si>
  <si>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</si>
  <si>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</si>
  <si>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</si>
  <si>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</si>
  <si>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</si>
  <si>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</si>
  <si>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</si>
  <si>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</si>
  <si>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</si>
  <si>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</si>
  <si>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</si>
  <si>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</si>
  <si>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</si>
  <si>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</si>
  <si>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</si>
  <si>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</si>
  <si>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</si>
  <si>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</si>
  <si>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</si>
  <si>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</si>
  <si>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</si>
  <si>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</si>
  <si>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</si>
  <si>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</si>
  <si>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</si>
  <si>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</si>
  <si>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</si>
  <si>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</si>
  <si>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</si>
  <si>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</si>
  <si>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</si>
  <si>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</si>
  <si>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</si>
  <si>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</si>
  <si>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</si>
  <si>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</si>
  <si>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</si>
  <si>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</si>
  <si>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</si>
  <si>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</si>
  <si>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</si>
  <si>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</si>
  <si>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</si>
  <si>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</si>
  <si>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</si>
  <si>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</si>
  <si>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</si>
  <si>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</si>
  <si>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</si>
  <si>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</si>
  <si>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</si>
  <si>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</si>
  <si>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</si>
  <si>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</si>
  <si>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</si>
  <si>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</si>
  <si>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</si>
  <si>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</si>
  <si>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</si>
  <si>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</si>
  <si>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</si>
  <si>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</si>
  <si>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</si>
  <si>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</si>
  <si>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</si>
  <si>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</si>
  <si>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</si>
  <si>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</si>
  <si>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</si>
  <si>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</si>
  <si>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</si>
  <si>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</si>
  <si>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</si>
  <si>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</si>
  <si>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</si>
  <si>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</si>
  <si>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</si>
  <si>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</si>
  <si>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</si>
  <si>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</si>
  <si>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</si>
  <si>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</si>
  <si>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</si>
  <si>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</si>
  <si>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</si>
  <si>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</si>
  <si>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</si>
  <si>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</si>
  <si>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</si>
  <si>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</si>
  <si>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</si>
  <si>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</si>
  <si>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</si>
  <si>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</si>
  <si>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</si>
  <si>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</si>
  <si>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</si>
  <si>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</si>
  <si>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</si>
  <si>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</si>
  <si>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</si>
  <si>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</si>
  <si>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</si>
  <si>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</si>
  <si>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</si>
  <si>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</si>
  <si>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</si>
  <si>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</si>
  <si>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</si>
  <si>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</si>
  <si>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</si>
  <si>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</si>
  <si>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</si>
  <si>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</si>
  <si>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</si>
  <si>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</si>
  <si>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</si>
  <si>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</si>
  <si>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</si>
  <si>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</si>
  <si>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</si>
  <si>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</si>
  <si>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</si>
  <si>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</si>
  <si>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</si>
  <si>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</si>
  <si>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</si>
  <si>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</si>
  <si>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</si>
  <si>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</si>
  <si>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</si>
  <si>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</si>
  <si>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</si>
  <si>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</si>
  <si>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</si>
  <si>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</si>
  <si>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</si>
  <si>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</si>
  <si>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</si>
  <si>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</si>
  <si>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</si>
  <si>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</si>
  <si>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</si>
  <si>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</si>
  <si>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</si>
  <si>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</si>
  <si>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</si>
  <si>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</si>
  <si>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</si>
  <si>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</si>
  <si>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</si>
  <si>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</si>
  <si>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</si>
  <si>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</si>
  <si>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</si>
  <si>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</si>
  <si>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</si>
  <si>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</si>
  <si>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</si>
  <si>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</si>
  <si>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</si>
  <si>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</si>
  <si>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</si>
  <si>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</si>
  <si>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</si>
  <si>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</si>
  <si>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</si>
  <si>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</si>
  <si>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</si>
  <si>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</si>
  <si>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</si>
  <si>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</si>
  <si>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</si>
  <si>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</si>
  <si>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</si>
  <si>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</si>
  <si>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</si>
  <si>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</si>
  <si>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</si>
  <si>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</si>
  <si>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</si>
  <si>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</si>
  <si>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</si>
  <si>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</si>
  <si>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</si>
  <si>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</si>
  <si>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</si>
  <si>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</si>
  <si>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</si>
  <si>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</si>
  <si>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</si>
  <si>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</si>
  <si>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</si>
  <si>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</si>
  <si>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</si>
  <si>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</si>
  <si>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</si>
  <si>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</si>
  <si>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</si>
  <si>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</si>
  <si>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</si>
  <si>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</si>
  <si>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</si>
  <si>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</si>
  <si>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</si>
  <si>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</si>
  <si>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</si>
  <si>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</si>
  <si>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</si>
  <si>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</si>
  <si>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</si>
  <si>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</si>
  <si>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</si>
  <si>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</si>
  <si>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</si>
  <si>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</si>
  <si>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</si>
  <si>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</si>
  <si>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</si>
  <si>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</si>
  <si>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</si>
  <si>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</si>
  <si>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</si>
  <si>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</si>
  <si>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</si>
  <si>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</si>
  <si>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</si>
  <si>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</si>
  <si>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</si>
  <si>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</si>
  <si>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</si>
  <si>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</si>
  <si>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</si>
  <si>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</si>
  <si>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</si>
  <si>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</si>
  <si>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</si>
  <si>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</si>
  <si>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</si>
  <si>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</si>
  <si>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</si>
  <si>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</si>
  <si>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</si>
  <si>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</si>
  <si>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</si>
  <si>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</si>
  <si>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</si>
  <si>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</si>
  <si>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</si>
  <si>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</si>
  <si>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</si>
  <si>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</si>
  <si>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</si>
  <si>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</si>
  <si>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</si>
  <si>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</si>
  <si>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</si>
  <si>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</si>
  <si>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</si>
  <si>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</si>
  <si>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</si>
  <si>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</si>
  <si>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</si>
  <si>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</si>
  <si>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</si>
  <si>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</si>
  <si>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</si>
  <si>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</si>
  <si>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</si>
  <si>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</si>
  <si>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</si>
  <si>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</si>
  <si>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</si>
  <si>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</si>
  <si>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</si>
  <si>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</si>
  <si>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</si>
  <si>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</si>
  <si>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</si>
  <si>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</si>
  <si>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</si>
  <si>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</si>
  <si>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</si>
  <si>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</si>
  <si>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</si>
  <si>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</si>
  <si>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</si>
  <si>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</si>
  <si>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</si>
  <si>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</si>
  <si>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</si>
  <si>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</si>
  <si>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</si>
  <si>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</si>
  <si>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</si>
  <si>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</si>
  <si>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</si>
  <si>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</si>
  <si>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</si>
  <si>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</si>
  <si>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</si>
  <si>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</si>
  <si>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</si>
  <si>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</si>
  <si>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</si>
  <si>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</si>
  <si>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</si>
  <si>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</si>
  <si>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</si>
  <si>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</si>
  <si>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</si>
  <si>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</si>
  <si>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</si>
  <si>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</si>
  <si>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</si>
  <si>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</si>
  <si>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</si>
  <si>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</si>
  <si>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</si>
  <si>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</si>
  <si>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</si>
  <si>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</si>
  <si>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</si>
  <si>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</si>
  <si>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</si>
  <si>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</si>
  <si>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</si>
  <si>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</si>
  <si>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</si>
  <si>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</si>
  <si>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</si>
  <si>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</si>
  <si>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</si>
  <si>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</si>
  <si>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</si>
  <si>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</si>
  <si>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</si>
  <si>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</si>
  <si>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</si>
  <si>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</si>
  <si>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</si>
  <si>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</si>
  <si>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</si>
  <si>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</si>
  <si>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</si>
  <si>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</si>
  <si>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</si>
  <si>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</si>
  <si>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</si>
  <si>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</si>
  <si>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</si>
  <si>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</si>
  <si>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</si>
  <si>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</si>
  <si>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</si>
  <si>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</si>
  <si>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</si>
  <si>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</si>
  <si>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</si>
  <si>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</si>
  <si>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</si>
  <si>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</si>
  <si>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</si>
  <si>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</si>
  <si>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</si>
  <si>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</si>
  <si>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</si>
  <si>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</si>
  <si>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</si>
  <si>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</si>
  <si>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</si>
  <si>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</si>
  <si>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</si>
  <si>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</si>
  <si>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</si>
  <si>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</si>
  <si>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</si>
  <si>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</si>
  <si>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</si>
  <si>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</si>
  <si>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</si>
  <si>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</si>
  <si>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</si>
  <si>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</si>
  <si>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</si>
  <si>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</si>
  <si>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</si>
  <si>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</si>
  <si>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</si>
  <si>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</si>
  <si>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</si>
  <si>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</si>
  <si>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</si>
  <si>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</si>
  <si>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</si>
  <si>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</si>
  <si>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</si>
  <si>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</si>
  <si>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</si>
  <si>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</si>
  <si>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</si>
  <si>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</si>
  <si>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</si>
  <si>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</si>
  <si>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</si>
  <si>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</si>
  <si>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</si>
  <si>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</si>
  <si>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</si>
  <si>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</si>
  <si>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</si>
  <si>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</si>
  <si>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</si>
  <si>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</si>
  <si>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</si>
  <si>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</si>
  <si>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</si>
  <si>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</si>
  <si>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</si>
  <si>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</si>
  <si>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</si>
  <si>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</si>
  <si>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</si>
  <si>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</si>
  <si>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</si>
  <si>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</si>
  <si>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</si>
  <si>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</si>
  <si>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</si>
  <si>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</si>
  <si>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</si>
  <si>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</si>
  <si>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</si>
  <si>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</si>
  <si>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</si>
  <si>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</si>
  <si>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</si>
  <si>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</si>
  <si>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</si>
  <si>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</si>
  <si>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</si>
  <si>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</si>
  <si>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</si>
  <si>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</si>
  <si>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</si>
  <si>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</si>
  <si>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</si>
  <si>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</si>
  <si>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</si>
  <si>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</si>
  <si>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</si>
  <si>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</si>
  <si>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</si>
  <si>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</si>
  <si>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</si>
  <si>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</si>
  <si>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</si>
  <si>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</si>
  <si>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</si>
  <si>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</si>
  <si>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</si>
  <si>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</si>
  <si>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</si>
  <si>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</si>
  <si>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</si>
  <si>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</si>
  <si>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</si>
  <si>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</si>
  <si>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</si>
  <si>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</si>
  <si>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</si>
  <si>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</si>
  <si>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</si>
  <si>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</si>
  <si>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</si>
  <si>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</si>
  <si>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</si>
  <si>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</si>
  <si>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</si>
  <si>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</si>
  <si>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</si>
  <si>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</si>
  <si>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</si>
  <si>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</si>
  <si>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</si>
  <si>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</si>
  <si>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</si>
  <si>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</si>
  <si>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</si>
  <si>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</si>
  <si>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</si>
  <si>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</si>
  <si>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</si>
  <si>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</si>
  <si>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</si>
  <si>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</si>
  <si>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</si>
  <si>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</si>
  <si>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</si>
  <si>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</si>
  <si>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</si>
  <si>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</si>
  <si>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</si>
  <si>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</si>
  <si>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</si>
  <si>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</si>
  <si>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</si>
  <si>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</si>
  <si>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</si>
  <si>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</si>
  <si>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</si>
  <si>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</si>
  <si>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</si>
  <si>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</si>
  <si>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</si>
  <si>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</si>
  <si>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</si>
  <si>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</si>
  <si>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</si>
  <si>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</si>
  <si>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</si>
  <si>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</si>
  <si>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</si>
  <si>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</si>
  <si>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</si>
  <si>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</si>
  <si>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</si>
  <si>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</si>
  <si>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</si>
  <si>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</si>
  <si>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</si>
  <si>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</si>
  <si>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</si>
  <si>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</si>
  <si>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</si>
  <si>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</si>
  <si>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</si>
  <si>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</si>
  <si>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</si>
  <si>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</si>
  <si>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</si>
  <si>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</si>
  <si>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</si>
  <si>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</si>
  <si>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</si>
  <si>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</si>
  <si>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</si>
  <si>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</si>
  <si>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</si>
  <si>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</si>
  <si>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</si>
  <si>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</si>
  <si>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</si>
  <si>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</si>
  <si>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</si>
  <si>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</si>
  <si>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</si>
  <si>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</si>
  <si>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</si>
  <si>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</si>
  <si>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</si>
  <si>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</si>
  <si>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</si>
  <si>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</si>
  <si>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</si>
  <si>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</si>
  <si>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</si>
  <si>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</si>
  <si>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</si>
  <si>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</si>
  <si>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</si>
  <si>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</si>
  <si>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</si>
  <si>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</si>
  <si>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</si>
  <si>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</si>
  <si>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</si>
  <si>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</si>
  <si>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</si>
  <si>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</si>
  <si>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</si>
  <si>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</si>
  <si>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</si>
  <si>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</si>
  <si>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</si>
  <si>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</si>
  <si>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</si>
  <si>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</si>
  <si>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</si>
  <si>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</si>
  <si>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</si>
  <si>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</si>
  <si>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</si>
  <si>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</si>
  <si>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</si>
  <si>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</si>
  <si>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</si>
  <si>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</si>
  <si>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</si>
  <si>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</si>
  <si>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</si>
  <si>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</si>
  <si>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</si>
  <si>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</si>
  <si>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</si>
  <si>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</si>
  <si>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</si>
  <si>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</si>
  <si>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</si>
  <si>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</si>
  <si>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</si>
  <si>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</si>
  <si>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</si>
  <si>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</si>
  <si>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</si>
  <si>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</si>
  <si>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</si>
  <si>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</si>
  <si>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</si>
  <si>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</si>
  <si>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</si>
  <si>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</si>
  <si>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</si>
  <si>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</si>
  <si>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</si>
  <si>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</si>
  <si>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</si>
  <si>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</si>
  <si>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</si>
  <si>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</si>
  <si>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</si>
  <si>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</si>
  <si>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</si>
  <si>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</si>
  <si>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</si>
  <si>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</si>
  <si>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</si>
  <si>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</si>
  <si>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</si>
  <si>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</si>
  <si>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</si>
  <si>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</si>
  <si>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</si>
  <si>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</si>
  <si>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</si>
  <si>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</si>
  <si>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</si>
  <si>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</si>
  <si>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</si>
  <si>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</si>
  <si>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</si>
  <si>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</si>
  <si>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</si>
  <si>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</si>
  <si>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</si>
  <si>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</si>
  <si>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</si>
  <si>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</si>
  <si>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</si>
  <si>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</si>
  <si>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</si>
  <si>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</si>
  <si>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</si>
  <si>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</si>
  <si>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</si>
  <si>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</si>
  <si>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</si>
  <si>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</si>
  <si>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</si>
  <si>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</si>
  <si>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</si>
  <si>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</si>
  <si>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</si>
  <si>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</si>
  <si>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</si>
  <si>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</si>
  <si>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</si>
  <si>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</si>
  <si>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</si>
  <si>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</si>
  <si>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</si>
  <si>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</si>
  <si>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</si>
  <si>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</si>
  <si>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</si>
  <si>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</si>
  <si>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</si>
  <si>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</si>
  <si>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</si>
  <si>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</si>
  <si>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</si>
  <si>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</si>
  <si>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</si>
  <si>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</si>
  <si>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</si>
  <si>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</si>
  <si>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</si>
  <si>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</si>
  <si>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</si>
  <si>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</si>
  <si>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</si>
  <si>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</si>
  <si>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</si>
  <si>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</si>
  <si>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</si>
  <si>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</si>
  <si>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</si>
  <si>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</si>
  <si>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</si>
  <si>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</si>
  <si>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</si>
  <si>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</si>
  <si>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</si>
  <si>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</si>
  <si>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</si>
  <si>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</si>
  <si>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</si>
  <si>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</si>
  <si>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</si>
  <si>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</si>
  <si>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</si>
  <si>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</si>
  <si>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</si>
  <si>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</si>
  <si>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</si>
  <si>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</si>
  <si>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</si>
  <si>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</si>
  <si>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</si>
  <si>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</si>
  <si>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</si>
  <si>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</si>
  <si>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</si>
  <si>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</si>
  <si>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</si>
  <si>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</si>
  <si>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</si>
  <si>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</si>
  <si>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</si>
  <si>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</si>
  <si>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</si>
  <si>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</si>
  <si>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</si>
  <si>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</si>
  <si>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</si>
  <si>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</si>
  <si>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</si>
  <si>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</si>
  <si>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</si>
  <si>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</si>
  <si>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</si>
  <si>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</si>
  <si>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</si>
  <si>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</si>
  <si>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</si>
  <si>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</si>
  <si>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</si>
  <si>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</si>
  <si>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</si>
  <si>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</si>
  <si>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</si>
  <si>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</si>
  <si>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</si>
  <si>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</si>
  <si>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</si>
  <si>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</si>
  <si>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</si>
  <si>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</si>
  <si>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</si>
  <si>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</si>
  <si>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</si>
  <si>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</si>
  <si>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</si>
  <si>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</si>
  <si>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</si>
  <si>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</si>
  <si>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</si>
  <si>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</si>
  <si>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</si>
  <si>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</si>
  <si>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</si>
  <si>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</si>
  <si>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</si>
  <si>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</si>
  <si>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</si>
  <si>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</si>
  <si>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</si>
  <si>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</si>
  <si>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</si>
  <si>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</si>
  <si>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</si>
  <si>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</si>
  <si>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</si>
  <si>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</si>
  <si>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</si>
  <si>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</si>
  <si>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</si>
  <si>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</si>
  <si>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</si>
  <si>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</si>
  <si>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</si>
  <si>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</si>
  <si>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</si>
  <si>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</si>
  <si>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</si>
  <si>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</si>
  <si>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</si>
  <si>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</si>
  <si>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</si>
  <si>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</si>
  <si>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</si>
  <si>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</si>
  <si>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</si>
  <si>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</si>
  <si>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</si>
  <si>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</si>
  <si>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</si>
  <si>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</si>
  <si>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</si>
  <si>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</si>
  <si>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</si>
  <si>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</si>
  <si>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</si>
  <si>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</si>
  <si>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</si>
  <si>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</si>
  <si>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</si>
  <si>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</si>
  <si>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</si>
  <si>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</si>
  <si>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</si>
  <si>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</si>
  <si>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</si>
  <si>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</si>
  <si>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</si>
  <si>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</si>
  <si>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</si>
  <si>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</si>
  <si>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</si>
  <si>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</si>
  <si>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</si>
  <si>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</si>
  <si>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</si>
  <si>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</si>
  <si>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</si>
  <si>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</si>
  <si>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</si>
  <si>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</si>
  <si>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</si>
  <si>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</si>
  <si>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</si>
  <si>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</si>
  <si>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</si>
  <si>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</si>
  <si>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</si>
  <si>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</si>
  <si>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</si>
  <si>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</si>
  <si>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</si>
  <si>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</si>
  <si>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</si>
  <si>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</si>
  <si>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</si>
  <si>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</si>
  <si>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</si>
  <si>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</si>
  <si>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</si>
  <si>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</si>
  <si>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</si>
  <si>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</si>
  <si>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</si>
  <si>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</si>
  <si>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</si>
  <si>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</si>
  <si>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</si>
  <si>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</si>
  <si>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</si>
  <si>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</si>
  <si>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</si>
  <si>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</si>
  <si>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</si>
  <si>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</si>
  <si>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</si>
  <si>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</si>
  <si>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</si>
  <si>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</si>
  <si>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</si>
  <si>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</si>
  <si>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</si>
  <si>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</si>
  <si>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</si>
  <si>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</si>
  <si>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</si>
  <si>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</si>
  <si>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</si>
  <si>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</si>
  <si>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</si>
  <si>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</si>
  <si>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</si>
  <si>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</si>
  <si>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</si>
  <si>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</si>
  <si>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</si>
  <si>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</si>
  <si>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</si>
  <si>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</si>
  <si>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</si>
  <si>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</si>
  <si>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</si>
  <si>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</si>
  <si>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</si>
  <si>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</si>
  <si>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</si>
  <si>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</si>
  <si>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</si>
  <si>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</si>
  <si>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</si>
  <si>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</si>
  <si>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</si>
  <si>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</si>
  <si>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</si>
  <si>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</si>
  <si>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</si>
  <si>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</si>
  <si>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</si>
  <si>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</si>
  <si>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</si>
  <si>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</si>
  <si>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</si>
  <si>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</si>
  <si>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</si>
  <si>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</si>
  <si>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</si>
  <si>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</si>
  <si>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</si>
  <si>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</si>
  <si>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</si>
  <si>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</si>
  <si>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</si>
  <si>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</si>
  <si>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</si>
  <si>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</si>
  <si>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</si>
  <si>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</si>
  <si>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</si>
  <si>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</si>
  <si>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</si>
  <si>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</si>
  <si>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</si>
  <si>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</si>
  <si>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</si>
  <si>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</si>
  <si>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</si>
  <si>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</si>
  <si>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</si>
  <si>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</si>
  <si>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</si>
  <si>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</si>
  <si>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</si>
  <si>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</si>
  <si>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</si>
  <si>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</si>
  <si>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</si>
  <si>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</si>
  <si>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</si>
  <si>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</si>
  <si>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</si>
  <si>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</si>
  <si>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</si>
  <si>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</si>
  <si>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</si>
  <si>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</si>
  <si>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</si>
  <si>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</si>
  <si>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</si>
  <si>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</si>
  <si>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</si>
  <si>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</si>
  <si>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</si>
  <si>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</si>
  <si>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</si>
  <si>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</si>
  <si>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</si>
  <si>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</si>
  <si>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</si>
  <si>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</si>
  <si>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</si>
  <si>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</si>
  <si>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</si>
  <si>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</si>
  <si>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</si>
  <si>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</si>
  <si>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</si>
  <si>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</si>
  <si>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</si>
  <si>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</si>
  <si>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</si>
  <si>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</si>
  <si>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</si>
  <si>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</si>
  <si>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</si>
  <si>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</si>
  <si>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</si>
  <si>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</si>
  <si>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</si>
  <si>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</si>
  <si>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</si>
  <si>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</si>
  <si>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</si>
  <si>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</si>
  <si>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</si>
  <si>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</si>
  <si>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</si>
  <si>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</si>
  <si>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</si>
  <si>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</si>
  <si>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</si>
  <si>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</si>
  <si>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</si>
  <si>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</si>
  <si>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</si>
  <si>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</si>
  <si>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</si>
  <si>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</si>
  <si>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</si>
  <si>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</si>
  <si>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</si>
  <si>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</si>
  <si>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</si>
  <si>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</si>
  <si>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</si>
  <si>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</si>
  <si>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</si>
  <si>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</si>
  <si>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</si>
  <si>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</si>
  <si>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</si>
  <si>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</si>
  <si>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</si>
  <si>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</si>
  <si>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</si>
  <si>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</si>
  <si>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</si>
  <si>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</si>
  <si>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</si>
  <si>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</si>
  <si>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</si>
  <si>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</si>
  <si>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</si>
  <si>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</si>
  <si>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</si>
  <si>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</si>
  <si>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</si>
  <si>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</si>
  <si>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</si>
  <si>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</si>
  <si>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</si>
  <si>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</si>
  <si>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</si>
  <si>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</si>
  <si>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</si>
  <si>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</si>
  <si>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</si>
  <si>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</si>
  <si>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</si>
  <si>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</si>
  <si>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</si>
  <si>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</si>
  <si>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</si>
  <si>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</si>
  <si>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</si>
  <si>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</si>
  <si>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</si>
  <si>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</si>
  <si>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</si>
  <si>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</si>
  <si>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</si>
  <si>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</si>
  <si>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</si>
  <si>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</si>
  <si>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</si>
  <si>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</si>
  <si>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</si>
  <si>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</si>
  <si>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</si>
  <si>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</si>
  <si>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</si>
  <si>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</si>
  <si>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</si>
  <si>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</si>
  <si>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</si>
  <si>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</si>
  <si>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</si>
  <si>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</si>
  <si>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</si>
  <si>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</si>
  <si>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</si>
  <si>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</si>
  <si>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</si>
  <si>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</si>
  <si>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</si>
  <si>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</si>
  <si>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</si>
  <si>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</si>
  <si>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</si>
  <si>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</si>
  <si>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</si>
  <si>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</si>
  <si>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</si>
  <si>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</si>
  <si>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</si>
  <si>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</si>
  <si>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</si>
  <si>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</si>
  <si>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</si>
  <si>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</si>
  <si>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</si>
  <si>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</si>
  <si>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</si>
  <si>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</si>
  <si>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</si>
  <si>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</si>
  <si>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</si>
  <si>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</si>
  <si>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</si>
  <si>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</si>
  <si>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</si>
  <si>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</si>
  <si>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</si>
  <si>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</si>
  <si>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</si>
  <si>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</si>
  <si>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</si>
  <si>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</si>
  <si>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</si>
  <si>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</si>
  <si>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</si>
  <si>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</si>
  <si>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</si>
  <si>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</si>
  <si>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</si>
  <si>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</si>
  <si>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</si>
  <si>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</si>
  <si>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</si>
  <si>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</si>
  <si>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</si>
  <si>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</si>
  <si>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</si>
  <si>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</si>
  <si>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</si>
  <si>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</si>
  <si>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</si>
  <si>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</si>
  <si>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</si>
  <si>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</si>
  <si>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</si>
  <si>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</si>
  <si>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</si>
  <si>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</si>
  <si>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</si>
  <si>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</si>
  <si>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</si>
  <si>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</si>
  <si>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</si>
  <si>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</si>
  <si>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</si>
  <si>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</si>
  <si>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</si>
  <si>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</si>
  <si>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</si>
  <si>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</si>
  <si>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</si>
  <si>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</si>
  <si>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</si>
  <si>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</si>
  <si>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</si>
  <si>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</si>
  <si>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</si>
  <si>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</si>
  <si>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</si>
  <si>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</si>
  <si>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</si>
  <si>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</si>
  <si>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</si>
  <si>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</si>
  <si>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</si>
  <si>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</si>
  <si>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</si>
  <si>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</si>
  <si>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</si>
  <si>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</si>
  <si>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</si>
  <si>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</si>
  <si>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</si>
  <si>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</si>
  <si>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</si>
  <si>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</si>
  <si>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</si>
  <si>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</si>
  <si>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</si>
  <si>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</si>
  <si>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</si>
  <si>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</si>
  <si>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</si>
  <si>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</si>
  <si>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</si>
  <si>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</si>
  <si>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</si>
  <si>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</si>
  <si>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</si>
  <si>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</si>
  <si>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</si>
  <si>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</si>
  <si>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</si>
  <si>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</si>
  <si>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</si>
  <si>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</si>
  <si>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</si>
  <si>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</si>
  <si>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</si>
  <si>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</si>
  <si>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</si>
  <si>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</si>
  <si>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</si>
  <si>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</si>
  <si>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</si>
  <si>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</si>
  <si>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</si>
  <si>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</si>
  <si>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</si>
  <si>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</si>
  <si>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</si>
  <si>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</si>
  <si>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</si>
  <si>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</si>
  <si>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</si>
  <si>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</si>
  <si>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</si>
  <si>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</si>
  <si>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</si>
  <si>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</si>
  <si>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</si>
  <si>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</si>
  <si>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</si>
  <si>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</si>
  <si>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</si>
  <si>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</si>
  <si>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</si>
  <si>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</si>
  <si>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</si>
  <si>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</si>
  <si>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</si>
  <si>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</si>
  <si>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</si>
  <si>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</si>
  <si>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</si>
  <si>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</si>
  <si>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</si>
  <si>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</si>
  <si>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</si>
  <si>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</si>
  <si>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</si>
  <si>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</si>
  <si>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</si>
  <si>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</si>
  <si>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</si>
  <si>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</si>
  <si>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</si>
  <si>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</si>
  <si>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</si>
  <si>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</si>
  <si>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</si>
  <si>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</si>
  <si>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</si>
  <si>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</si>
  <si>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</si>
  <si>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</si>
  <si>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</si>
  <si>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</si>
  <si>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</si>
  <si>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</si>
  <si>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</si>
  <si>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</si>
  <si>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</si>
  <si>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</si>
  <si>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</si>
  <si>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</si>
  <si>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</si>
  <si>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</si>
  <si>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</si>
  <si>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</si>
  <si>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</si>
  <si>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</si>
  <si>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</si>
  <si>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</si>
  <si>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</si>
  <si>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</si>
  <si>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</si>
  <si>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</si>
  <si>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</si>
  <si>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</si>
  <si>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</si>
  <si>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</si>
  <si>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</si>
  <si>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</si>
  <si>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</si>
  <si>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</si>
  <si>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</si>
  <si>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</si>
  <si>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</si>
  <si>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</si>
  <si>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</si>
  <si>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</si>
  <si>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</si>
  <si>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</si>
  <si>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</si>
  <si>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</si>
  <si>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</si>
  <si>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</si>
  <si>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</si>
  <si>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</si>
  <si>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</si>
  <si>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</si>
  <si>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</si>
  <si>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</si>
  <si>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</si>
  <si>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</si>
  <si>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</si>
  <si>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</si>
  <si>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</si>
  <si>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</si>
  <si>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</si>
  <si>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</si>
  <si>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</si>
  <si>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</si>
  <si>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</si>
  <si>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</si>
  <si>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</si>
  <si>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</si>
  <si>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</si>
  <si>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</si>
  <si>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</si>
  <si>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</si>
  <si>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</si>
  <si>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</si>
  <si>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</si>
  <si>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</si>
  <si>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</si>
  <si>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</si>
  <si>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</si>
  <si>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</si>
  <si>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</si>
  <si>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</si>
  <si>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</si>
  <si>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</si>
  <si>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</si>
  <si>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</si>
  <si>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</si>
  <si>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</si>
  <si>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</si>
  <si>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</si>
  <si>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</si>
  <si>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</si>
  <si>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</si>
  <si>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</si>
  <si>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</si>
  <si>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</si>
  <si>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</si>
  <si>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</si>
  <si>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</si>
  <si>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</si>
  <si>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</si>
  <si>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</si>
  <si>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</si>
  <si>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</si>
  <si>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</si>
  <si>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</si>
  <si>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</si>
  <si>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</si>
  <si>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</si>
  <si>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</si>
  <si>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</si>
  <si>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</si>
  <si>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</si>
  <si>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</si>
  <si>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</si>
  <si>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</si>
  <si>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</si>
  <si>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</si>
  <si>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</si>
  <si>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</si>
  <si>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</si>
  <si>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</si>
  <si>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</si>
  <si>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</si>
  <si>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</si>
  <si>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</si>
  <si>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</si>
  <si>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</si>
  <si>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</si>
  <si>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</si>
  <si>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</si>
  <si>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</si>
  <si>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</si>
  <si>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</si>
  <si>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</si>
  <si>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</si>
  <si>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</si>
  <si>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</si>
  <si>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</si>
  <si>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</si>
  <si>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</si>
  <si>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</si>
  <si>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</si>
  <si>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</si>
  <si>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</si>
  <si>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</si>
  <si>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</si>
  <si>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</si>
  <si>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</si>
  <si>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</si>
  <si>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</si>
  <si>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</si>
  <si>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</si>
  <si>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</si>
  <si>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</si>
  <si>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</si>
  <si>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</si>
  <si>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</si>
  <si>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</si>
  <si>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</si>
  <si>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</si>
  <si>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</si>
  <si>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</si>
  <si>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</si>
  <si>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</si>
  <si>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</si>
  <si>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</si>
  <si>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</si>
  <si>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</si>
  <si>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</si>
  <si>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</si>
  <si>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</si>
  <si>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</si>
  <si>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</si>
  <si>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</si>
  <si>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</si>
  <si>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</si>
  <si>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</si>
  <si>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</si>
  <si>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</si>
  <si>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</si>
  <si>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</si>
  <si>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</si>
  <si>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</si>
  <si>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</si>
  <si>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</si>
  <si>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</si>
  <si>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</si>
  <si>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</si>
  <si>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</si>
  <si>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</si>
  <si>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</si>
  <si>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</si>
  <si>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</si>
  <si>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</si>
  <si>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</si>
  <si>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</si>
  <si>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</si>
  <si>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</si>
  <si>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</si>
  <si>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</si>
  <si>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</si>
  <si>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</si>
  <si>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</si>
  <si>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</si>
  <si>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</si>
  <si>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</si>
  <si>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</si>
  <si>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</si>
  <si>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</si>
  <si>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</si>
  <si>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</si>
  <si>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</si>
  <si>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</si>
  <si>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</si>
  <si>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</si>
  <si>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</si>
  <si>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</si>
  <si>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</si>
  <si>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</si>
  <si>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</si>
  <si>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</si>
  <si>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</si>
  <si>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</si>
  <si>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</si>
  <si>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</si>
  <si>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</si>
  <si>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</si>
  <si>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</si>
  <si>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</si>
  <si>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</si>
  <si>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</si>
  <si>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</si>
  <si>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</si>
  <si>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</si>
  <si>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</si>
  <si>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</si>
  <si>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</si>
  <si>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</si>
  <si>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</si>
  <si>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</si>
  <si>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</si>
  <si>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</si>
  <si>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</si>
  <si>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</si>
  <si>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</si>
  <si>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</si>
  <si>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</si>
  <si>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</si>
  <si>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</si>
  <si>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</si>
  <si>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</si>
  <si>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</si>
  <si>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</si>
  <si>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</si>
  <si>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</si>
  <si>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</si>
  <si>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</si>
  <si>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</si>
  <si>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</si>
  <si>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</si>
  <si>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</si>
  <si>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</si>
  <si>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</si>
  <si>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</si>
  <si>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</si>
  <si>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</si>
  <si>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</si>
  <si>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</si>
  <si>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</si>
  <si>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</si>
  <si>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</si>
  <si>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</si>
  <si>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</si>
  <si>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</si>
  <si>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</si>
  <si>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</si>
  <si>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</si>
  <si>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</si>
  <si>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</si>
  <si>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</si>
  <si>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</si>
  <si>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</si>
  <si>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</si>
  <si>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</si>
  <si>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</si>
  <si>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</si>
  <si>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</si>
  <si>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</si>
  <si>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</si>
  <si>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</si>
  <si>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</si>
  <si>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</si>
  <si>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</si>
  <si>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</si>
  <si>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</si>
  <si>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</si>
  <si>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</si>
  <si>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</si>
  <si>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</si>
  <si>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</si>
  <si>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</si>
  <si>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</si>
  <si>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</si>
  <si>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</si>
  <si>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</si>
  <si>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</si>
  <si>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</si>
  <si>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</si>
  <si>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</si>
  <si>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</si>
  <si>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</si>
  <si>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</si>
  <si>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</si>
  <si>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</si>
  <si>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</si>
  <si>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</si>
  <si>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</si>
  <si>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</si>
  <si>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</si>
  <si>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</si>
  <si>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</si>
  <si>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</si>
  <si>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</si>
  <si>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</si>
  <si>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</si>
  <si>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</si>
  <si>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</si>
  <si>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</si>
  <si>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</si>
  <si>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</si>
  <si>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</si>
  <si>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</si>
  <si>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</si>
  <si>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</si>
  <si>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</si>
  <si>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</si>
  <si>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</si>
  <si>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</si>
  <si>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</si>
  <si>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</si>
  <si>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</si>
  <si>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</si>
  <si>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</si>
  <si>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</si>
  <si>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</si>
  <si>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</si>
  <si>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</si>
  <si>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</si>
  <si>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</si>
  <si>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</si>
  <si>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</si>
  <si>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</si>
  <si>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</si>
  <si>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</si>
  <si>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</si>
  <si>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</si>
  <si>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</si>
  <si>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</si>
  <si>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</si>
  <si>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</si>
  <si>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</si>
  <si>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</si>
  <si>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</si>
  <si>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</si>
  <si>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</si>
  <si>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</si>
  <si>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</si>
  <si>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</si>
  <si>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</si>
  <si>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</si>
  <si>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</si>
  <si>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</si>
  <si>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</si>
  <si>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</si>
  <si>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</si>
  <si>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</si>
  <si>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</si>
  <si>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</si>
  <si>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</si>
  <si>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</si>
  <si>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</si>
  <si>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</si>
  <si>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</si>
  <si>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</si>
  <si>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</si>
  <si>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</si>
  <si>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</si>
  <si>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</si>
  <si>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</si>
  <si>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</si>
  <si>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</si>
  <si>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</si>
  <si>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</si>
  <si>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</si>
  <si>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</si>
  <si>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</si>
  <si>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</si>
  <si>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</si>
  <si>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</si>
  <si>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</si>
  <si>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</si>
  <si>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</si>
  <si>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</si>
  <si>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</si>
  <si>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</si>
  <si>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</si>
  <si>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</si>
  <si>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</si>
  <si>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</si>
  <si>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</si>
  <si>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</si>
  <si>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</si>
  <si>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</si>
  <si>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</si>
  <si>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</si>
  <si>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</si>
  <si>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</si>
  <si>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</si>
  <si>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</si>
  <si>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</si>
  <si>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</si>
  <si>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</si>
  <si>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</si>
  <si>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</si>
  <si>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</si>
  <si>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</si>
  <si>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</si>
  <si>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</si>
  <si>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</si>
  <si>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</si>
  <si>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</si>
  <si>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</si>
  <si>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</si>
  <si>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</si>
  <si>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</si>
  <si>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</si>
  <si>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</si>
  <si>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</si>
  <si>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</si>
  <si>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</si>
  <si>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</si>
  <si>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</si>
  <si>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</si>
  <si>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</si>
  <si>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</si>
  <si>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</si>
  <si>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</si>
  <si>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</si>
  <si>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</si>
  <si>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</si>
  <si>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</si>
  <si>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</si>
  <si>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</si>
  <si>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</si>
  <si>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</si>
  <si>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</si>
  <si>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</si>
  <si>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</si>
  <si>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</si>
  <si>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</si>
  <si>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</si>
  <si>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</si>
  <si>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</si>
  <si>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</si>
  <si>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</si>
  <si>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</si>
  <si>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</si>
  <si>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</si>
  <si>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</si>
  <si>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</si>
  <si>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</si>
  <si>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</si>
  <si>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</si>
  <si>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</si>
  <si>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</si>
  <si>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</si>
  <si>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</si>
  <si>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</si>
  <si>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</si>
  <si>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</si>
  <si>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</si>
  <si>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</si>
  <si>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</si>
  <si>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</si>
  <si>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</si>
  <si>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</si>
  <si>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</si>
  <si>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</si>
  <si>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</si>
  <si>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</si>
  <si>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</si>
  <si>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</si>
  <si>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</si>
  <si>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</si>
  <si>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</si>
  <si>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</si>
  <si>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</si>
  <si>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</si>
  <si>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</si>
  <si>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</si>
  <si>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</si>
  <si>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</si>
  <si>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</si>
  <si>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</si>
  <si>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</si>
  <si>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</si>
  <si>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</si>
  <si>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</si>
  <si>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</si>
  <si>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</si>
  <si>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</si>
  <si>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</si>
  <si>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</si>
  <si>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</si>
  <si>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</si>
  <si>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</si>
  <si>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</si>
  <si>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</si>
  <si>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</si>
  <si>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</si>
  <si>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</si>
  <si>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</si>
  <si>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</si>
  <si>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</si>
  <si>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</si>
  <si>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</si>
  <si>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</si>
  <si>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</si>
  <si>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</si>
  <si>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</si>
  <si>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</si>
  <si>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</si>
  <si>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</si>
  <si>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</si>
  <si>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</si>
  <si>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</si>
  <si>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</si>
  <si>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</si>
  <si>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</si>
  <si>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</si>
  <si>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</si>
  <si>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</si>
  <si>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</si>
  <si>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</si>
  <si>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</si>
  <si>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</si>
  <si>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</si>
  <si>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</si>
  <si>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</si>
  <si>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</si>
  <si>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</si>
  <si>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</si>
  <si>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</si>
  <si>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</si>
  <si>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</si>
  <si>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</si>
  <si>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</si>
  <si>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</si>
  <si>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</si>
  <si>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</si>
  <si>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</si>
  <si>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</si>
  <si>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</si>
  <si>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</si>
  <si>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</si>
  <si>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</si>
  <si>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</si>
  <si>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</si>
  <si>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</si>
  <si>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</si>
  <si>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</si>
  <si>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</si>
  <si>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</si>
  <si>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</si>
  <si>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</si>
  <si>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</si>
  <si>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</si>
  <si>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</si>
  <si>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</si>
  <si>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</si>
  <si>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</si>
  <si>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</si>
  <si>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</si>
  <si>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</si>
  <si>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</si>
  <si>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</si>
  <si>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</si>
  <si>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</si>
  <si>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</si>
  <si>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</si>
  <si>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</si>
  <si>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</si>
  <si>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</si>
  <si>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</si>
  <si>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</si>
  <si>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</si>
  <si>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</si>
  <si>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</si>
  <si>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</si>
  <si>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</si>
  <si>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</si>
  <si>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</si>
  <si>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</si>
  <si>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</si>
  <si>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</si>
  <si>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</si>
  <si>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</si>
  <si>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</si>
  <si>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</si>
  <si>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</si>
  <si>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</si>
  <si>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</si>
  <si>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</si>
  <si>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</si>
  <si>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</si>
  <si>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</si>
  <si>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</si>
  <si>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</si>
  <si>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</si>
  <si>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</si>
  <si>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</si>
  <si>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</si>
  <si>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</si>
  <si>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</si>
  <si>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</si>
  <si>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</si>
  <si>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</si>
  <si>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</si>
  <si>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</si>
  <si>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</si>
  <si>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</si>
  <si>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</si>
  <si>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</si>
  <si>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</si>
  <si>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</si>
  <si>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</si>
  <si>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</si>
  <si>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</si>
  <si>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</si>
  <si>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</si>
  <si>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</si>
  <si>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</si>
  <si>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</si>
  <si>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</si>
  <si>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</si>
  <si>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</si>
  <si>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</si>
  <si>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</si>
  <si>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</si>
  <si>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</si>
  <si>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</si>
  <si>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</si>
  <si>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</si>
  <si>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</si>
  <si>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</si>
  <si>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</si>
  <si>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</si>
  <si>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</si>
  <si>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</si>
  <si>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</si>
  <si>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</si>
  <si>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</si>
  <si>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</si>
  <si>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</si>
  <si>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</si>
  <si>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</si>
  <si>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</si>
  <si>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</si>
  <si>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</si>
  <si>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</si>
  <si>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</si>
  <si>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</si>
  <si>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</si>
  <si>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</si>
  <si>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</si>
  <si>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</si>
  <si>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</si>
  <si>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</si>
  <si>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</si>
  <si>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</si>
  <si>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</si>
  <si>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</si>
  <si>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</si>
  <si>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</si>
  <si>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</si>
  <si>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</si>
  <si>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</si>
  <si>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</si>
  <si>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</si>
  <si>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</si>
  <si>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</si>
  <si>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</si>
  <si>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</si>
  <si>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</si>
  <si>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</si>
  <si>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</si>
  <si>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</si>
  <si>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</si>
  <si>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</si>
  <si>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</si>
  <si>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</si>
  <si>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</si>
  <si>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</si>
  <si>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</si>
  <si>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</si>
  <si>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</si>
  <si>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</si>
  <si>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</si>
  <si>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</si>
  <si>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</si>
  <si>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</si>
  <si>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</si>
  <si>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</si>
  <si>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</si>
  <si>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</si>
  <si>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</si>
  <si>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</si>
  <si>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</si>
  <si>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</si>
  <si>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</si>
  <si>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</si>
  <si>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</si>
  <si>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</si>
  <si>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</si>
  <si>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</si>
  <si>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</si>
  <si>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</si>
  <si>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</si>
  <si>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</si>
  <si>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</si>
  <si>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</si>
  <si>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</si>
  <si>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</si>
  <si>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</si>
  <si>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</si>
  <si>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</si>
  <si>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</si>
  <si>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</si>
  <si>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</si>
  <si>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</si>
  <si>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</si>
  <si>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</si>
  <si>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</si>
  <si>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</si>
  <si>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</si>
  <si>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</si>
  <si>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</si>
  <si>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</si>
  <si>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</si>
  <si>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</si>
  <si>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</si>
  <si>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</si>
  <si>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</si>
  <si>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</si>
  <si>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</si>
  <si>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</si>
  <si>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</si>
  <si>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</si>
  <si>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</si>
  <si>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</si>
  <si>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</si>
  <si>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</si>
  <si>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</si>
  <si>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</si>
  <si>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</si>
  <si>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</si>
  <si>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</si>
  <si>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</si>
  <si>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</si>
  <si>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</si>
  <si>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</si>
  <si>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</si>
  <si>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</si>
  <si>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</si>
  <si>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</si>
  <si>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</si>
  <si>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</si>
  <si>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</si>
  <si>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</si>
  <si>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</si>
  <si>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</si>
  <si>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</si>
  <si>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</si>
  <si>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</si>
  <si>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</si>
  <si>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</si>
  <si>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</si>
  <si>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</si>
  <si>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</si>
  <si>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</si>
  <si>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</si>
  <si>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</si>
  <si>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</si>
  <si>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</si>
  <si>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</si>
  <si>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</si>
  <si>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</si>
  <si>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</si>
  <si>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</si>
  <si>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</si>
  <si>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</si>
  <si>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</si>
  <si>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</si>
  <si>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</si>
  <si>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</si>
  <si>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</si>
  <si>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</si>
  <si>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</si>
  <si>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</si>
  <si>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</si>
  <si>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</si>
  <si>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</si>
  <si>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</si>
  <si>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</si>
  <si>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</si>
  <si>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</si>
  <si>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</si>
  <si>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</si>
  <si>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</si>
  <si>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</si>
  <si>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</si>
  <si>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</si>
  <si>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</si>
  <si>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</si>
  <si>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</si>
  <si>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</si>
  <si>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</si>
  <si>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</si>
  <si>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</si>
  <si>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</si>
  <si>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</si>
  <si>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</si>
  <si>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</si>
  <si>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</si>
  <si>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</si>
  <si>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</si>
  <si>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</si>
  <si>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</si>
  <si>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</si>
  <si>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</si>
  <si>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</si>
  <si>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</si>
  <si>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</si>
  <si>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</si>
  <si>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</si>
  <si>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</si>
  <si>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</si>
  <si>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</si>
  <si>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</si>
  <si>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</si>
  <si>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</si>
  <si>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</si>
  <si>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</si>
  <si>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</si>
  <si>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</si>
  <si>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</si>
  <si>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</si>
  <si>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</si>
  <si>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</si>
  <si>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</si>
  <si>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</si>
  <si>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</si>
  <si>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</si>
  <si>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</si>
  <si>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</si>
  <si>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</si>
  <si>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</si>
  <si>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</si>
  <si>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</si>
  <si>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</si>
  <si>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</si>
  <si>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</si>
  <si>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</si>
  <si>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</si>
  <si>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</si>
  <si>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</si>
  <si>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</si>
  <si>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</si>
  <si>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</si>
  <si>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</si>
  <si>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</si>
  <si>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</si>
  <si>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</si>
  <si>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</si>
  <si>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</si>
  <si>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</si>
  <si>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</si>
  <si>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</si>
  <si>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</si>
  <si>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</si>
  <si>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</si>
  <si>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</si>
  <si>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</si>
  <si>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</si>
  <si>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</si>
  <si>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</si>
  <si>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</si>
  <si>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</si>
  <si>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</si>
  <si>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</si>
  <si>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</si>
  <si>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</si>
  <si>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</si>
  <si>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</si>
  <si>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</si>
  <si>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</si>
  <si>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</si>
  <si>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</si>
  <si>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</si>
  <si>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</si>
  <si>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</si>
  <si>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</si>
  <si>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</si>
  <si>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</si>
  <si>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</si>
  <si>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</si>
  <si>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</si>
  <si>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</si>
  <si>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</si>
  <si>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</si>
  <si>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</si>
  <si>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</si>
  <si>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</si>
  <si>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</si>
  <si>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</si>
  <si>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</si>
  <si>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</si>
  <si>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</si>
  <si>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</si>
  <si>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</si>
  <si>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</si>
  <si>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</si>
  <si>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</si>
  <si>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</si>
  <si>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</si>
  <si>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</si>
  <si>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</si>
  <si>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</si>
  <si>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</si>
  <si>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</si>
  <si>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</si>
  <si>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</si>
  <si>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</si>
  <si>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</si>
  <si>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</si>
  <si>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</si>
  <si>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</si>
  <si>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</si>
  <si>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</si>
  <si>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</si>
  <si>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</si>
  <si>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</si>
  <si>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</si>
  <si>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</si>
  <si>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</si>
  <si>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</si>
  <si>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</si>
  <si>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</si>
  <si>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</si>
  <si>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</si>
  <si>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</si>
  <si>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</si>
  <si>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</si>
  <si>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</si>
  <si>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</si>
  <si>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</si>
  <si>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</si>
  <si>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</si>
  <si>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</si>
  <si>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</si>
  <si>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</si>
  <si>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</si>
  <si>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</si>
  <si>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</si>
  <si>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</si>
  <si>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</si>
  <si>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</si>
  <si>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</si>
  <si>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</si>
  <si>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</si>
  <si>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</si>
  <si>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</si>
  <si>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</si>
  <si>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</si>
  <si>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</si>
  <si>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</si>
  <si>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</si>
  <si>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</si>
  <si>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</si>
  <si>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</si>
  <si>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</si>
  <si>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</si>
  <si>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</si>
  <si>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</si>
  <si>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</si>
  <si>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</si>
  <si>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</si>
  <si>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</si>
  <si>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</si>
  <si>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</si>
  <si>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</si>
  <si>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</si>
  <si>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</si>
  <si>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</si>
  <si>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</si>
  <si>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</si>
  <si>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</si>
  <si>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</si>
  <si>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</si>
  <si>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</si>
  <si>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</si>
  <si>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</si>
  <si>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</si>
  <si>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</si>
  <si>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</si>
  <si>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</si>
  <si>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</si>
  <si>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</si>
  <si>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</si>
  <si>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</si>
  <si>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</si>
  <si>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</si>
  <si>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</si>
  <si>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</si>
  <si>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</si>
  <si>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</si>
  <si>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</si>
  <si>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</si>
  <si>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</si>
  <si>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</si>
  <si>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</si>
  <si>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</si>
  <si>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</si>
  <si>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</si>
  <si>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</si>
  <si>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</si>
  <si>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</si>
  <si>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</si>
  <si>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</si>
  <si>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</si>
  <si>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</si>
  <si>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</si>
  <si>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</si>
  <si>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</si>
  <si>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</si>
  <si>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</si>
  <si>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</si>
  <si>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</si>
  <si>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</si>
  <si>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</si>
  <si>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</si>
  <si>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</si>
  <si>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</si>
  <si>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</si>
  <si>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</si>
  <si>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</si>
  <si>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</si>
  <si>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</si>
  <si>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</si>
  <si>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</si>
  <si>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</si>
  <si>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</si>
  <si>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</si>
  <si>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</si>
  <si>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</si>
  <si>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</si>
  <si>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</si>
  <si>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</si>
  <si>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</si>
  <si>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</si>
  <si>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</si>
  <si>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</si>
  <si>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</si>
  <si>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</si>
  <si>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</si>
  <si>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</si>
  <si>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</si>
  <si>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</si>
  <si>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</si>
  <si>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</si>
  <si>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</si>
  <si>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</si>
  <si>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</si>
  <si>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</si>
  <si>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</si>
  <si>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</si>
  <si>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</si>
  <si>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</si>
  <si>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</si>
  <si>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</si>
  <si>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</si>
  <si>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</si>
  <si>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</si>
  <si>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</si>
  <si>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</si>
  <si>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</si>
  <si>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</si>
  <si>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</si>
  <si>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</si>
  <si>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</si>
  <si>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</si>
  <si>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</si>
  <si>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</si>
  <si>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</si>
  <si>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</si>
  <si>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</si>
  <si>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</si>
  <si>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</si>
  <si>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</si>
  <si>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</si>
  <si>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</si>
  <si>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</si>
  <si>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</si>
  <si>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</si>
  <si>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</si>
  <si>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</si>
  <si>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</si>
  <si>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</si>
  <si>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</si>
  <si>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</si>
  <si>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</si>
  <si>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</si>
  <si>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</si>
  <si>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</si>
  <si>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</si>
  <si>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</si>
  <si>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</si>
  <si>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</si>
  <si>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</si>
  <si>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</si>
  <si>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</si>
  <si>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</si>
  <si>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</si>
  <si>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</si>
  <si>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</si>
  <si>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</si>
  <si>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</si>
  <si>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</si>
  <si>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</si>
  <si>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</si>
  <si>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</si>
  <si>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</si>
  <si>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</si>
  <si>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</si>
  <si>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</si>
  <si>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</si>
  <si>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</si>
  <si>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</si>
  <si>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</si>
  <si>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</si>
  <si>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</si>
  <si>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</si>
  <si>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</si>
  <si>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</si>
  <si>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</si>
  <si>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</si>
  <si>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</si>
  <si>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</si>
  <si>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</si>
  <si>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</si>
  <si>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</si>
  <si>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</si>
  <si>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</si>
  <si>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</si>
  <si>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</si>
  <si>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</si>
  <si>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</si>
  <si>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</si>
  <si>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</si>
  <si>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</si>
  <si>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</si>
  <si>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</si>
  <si>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</si>
  <si>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</si>
  <si>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</si>
  <si>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</si>
  <si>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</si>
  <si>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</si>
  <si>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</si>
  <si>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</si>
  <si>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</si>
  <si>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</si>
  <si>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</si>
  <si>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</si>
  <si>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</si>
  <si>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</si>
  <si>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</si>
  <si>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</si>
  <si>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</si>
  <si>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</si>
  <si>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</si>
  <si>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</si>
  <si>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</si>
  <si>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</si>
  <si>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</si>
  <si>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</si>
  <si>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</si>
  <si>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</si>
  <si>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</si>
  <si>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</si>
  <si>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</si>
  <si>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</si>
  <si>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</si>
  <si>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</si>
  <si>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</si>
  <si>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</si>
  <si>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</si>
  <si>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</si>
  <si>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</si>
  <si>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</si>
  <si>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</si>
  <si>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</si>
  <si>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</si>
  <si>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</si>
  <si>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</si>
  <si>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</si>
  <si>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</si>
  <si>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</si>
  <si>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</si>
  <si>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</si>
  <si>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</si>
  <si>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</si>
  <si>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</si>
  <si>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</si>
  <si>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</si>
  <si>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</si>
  <si>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</si>
  <si>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</si>
  <si>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</si>
  <si>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</si>
  <si>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</si>
  <si>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</si>
  <si>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</si>
  <si>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</si>
  <si>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</si>
  <si>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</si>
  <si>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</si>
  <si>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</si>
  <si>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</si>
  <si>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</si>
  <si>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</si>
  <si>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</si>
  <si>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</si>
  <si>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</si>
  <si>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</si>
  <si>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</si>
  <si>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</si>
  <si>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</si>
  <si>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</si>
  <si>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</si>
  <si>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</si>
  <si>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</si>
  <si>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</si>
  <si>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</si>
  <si>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</si>
  <si>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</si>
  <si>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</si>
  <si>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</si>
  <si>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</si>
  <si>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</si>
  <si>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</si>
  <si>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</si>
  <si>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</si>
  <si>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</si>
  <si>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</si>
  <si>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</si>
  <si>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</si>
  <si>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</si>
  <si>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</si>
  <si>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</si>
  <si>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</si>
  <si>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</si>
  <si>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</si>
  <si>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</si>
  <si>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</si>
  <si>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</si>
  <si>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</si>
  <si>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</si>
  <si>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</si>
  <si>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</si>
  <si>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</si>
  <si>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</si>
  <si>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</si>
  <si>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</si>
  <si>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</si>
  <si>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</si>
  <si>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</si>
  <si>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</si>
  <si>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</si>
  <si>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</si>
  <si>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</si>
  <si>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</si>
  <si>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</si>
  <si>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</si>
  <si>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</si>
  <si>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</si>
  <si>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</si>
  <si>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</si>
  <si>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</si>
  <si>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</si>
  <si>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</si>
  <si>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</si>
  <si>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</si>
  <si>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</si>
  <si>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</si>
  <si>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</si>
  <si>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</si>
  <si>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</si>
  <si>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</si>
  <si>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</si>
  <si>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</si>
  <si>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</si>
  <si>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</si>
  <si>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</si>
  <si>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</si>
  <si>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</si>
  <si>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</si>
  <si>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</si>
  <si>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</si>
  <si>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</si>
  <si>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</si>
  <si>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</si>
  <si>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</si>
  <si>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</si>
  <si>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</si>
  <si>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</si>
  <si>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</si>
  <si>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</si>
  <si>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</si>
  <si>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</si>
  <si>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</si>
  <si>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</si>
  <si>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</si>
  <si>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</si>
  <si>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</si>
  <si>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</si>
  <si>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</si>
  <si>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</si>
  <si>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</si>
  <si>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</si>
  <si>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</si>
  <si>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</si>
  <si>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</si>
  <si>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</si>
  <si>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</si>
  <si>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</si>
  <si>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</si>
  <si>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</si>
  <si>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</si>
  <si>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</si>
  <si>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</si>
  <si>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</si>
  <si>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</si>
  <si>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</si>
  <si>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</si>
  <si>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</si>
  <si>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</si>
  <si>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</si>
  <si>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</si>
  <si>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</si>
  <si>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</si>
  <si>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</si>
  <si>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</si>
  <si>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</si>
  <si>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</si>
  <si>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</si>
  <si>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</si>
  <si>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</si>
  <si>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</si>
  <si>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</si>
  <si>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</si>
  <si>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</si>
  <si>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</si>
  <si>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</si>
  <si>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</si>
  <si>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</si>
  <si>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</si>
  <si>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</si>
  <si>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</si>
  <si>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</si>
  <si>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</si>
  <si>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</si>
  <si>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</si>
  <si>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</si>
  <si>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</si>
  <si>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</si>
  <si>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</si>
  <si>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</si>
  <si>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</si>
  <si>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</si>
  <si>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</si>
  <si>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</si>
  <si>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</si>
  <si>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</si>
  <si>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</si>
  <si>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</si>
  <si>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</si>
  <si>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</si>
  <si>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</si>
  <si>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</si>
  <si>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</si>
  <si>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</si>
  <si>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</si>
  <si>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</si>
  <si>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</si>
  <si>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</si>
  <si>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</si>
  <si>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</si>
  <si>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</si>
  <si>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</si>
  <si>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</si>
  <si>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</si>
  <si>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</si>
  <si>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</si>
  <si>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</si>
  <si>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</si>
  <si>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</si>
  <si>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</si>
  <si>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</si>
  <si>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</si>
  <si>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</si>
  <si>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</si>
  <si>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</si>
  <si>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</si>
  <si>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</si>
  <si>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</si>
  <si>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</si>
  <si>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</si>
  <si>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</si>
  <si>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</si>
  <si>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</si>
  <si>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</si>
  <si>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</si>
  <si>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</si>
  <si>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</si>
  <si>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</si>
  <si>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</si>
  <si>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</si>
  <si>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</si>
  <si>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</si>
  <si>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</si>
  <si>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</si>
  <si>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</si>
  <si>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</si>
  <si>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</si>
  <si>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</si>
  <si>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</si>
  <si>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</si>
  <si>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</si>
  <si>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</si>
  <si>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</si>
  <si>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</si>
  <si>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</si>
  <si>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</si>
  <si>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</si>
  <si>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</si>
  <si>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</si>
  <si>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</si>
  <si>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</si>
  <si>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</si>
  <si>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</si>
  <si>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</si>
  <si>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</si>
  <si>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</si>
  <si>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</si>
  <si>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</si>
  <si>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</si>
  <si>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</si>
  <si>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</si>
  <si>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</si>
  <si>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</si>
  <si>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</si>
  <si>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</si>
  <si>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</si>
  <si>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</si>
  <si>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</si>
  <si>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</si>
  <si>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</si>
  <si>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</si>
  <si>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</si>
  <si>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</si>
  <si>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</si>
  <si>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</si>
  <si>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</si>
  <si>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</si>
  <si>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</si>
  <si>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</si>
  <si>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</si>
  <si>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</si>
  <si>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</si>
  <si>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</si>
  <si>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</si>
  <si>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</si>
  <si>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</si>
  <si>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</si>
  <si>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</si>
  <si>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</si>
  <si>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</si>
  <si>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</si>
  <si>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</si>
  <si>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</si>
  <si>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</si>
  <si>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</si>
  <si>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</si>
  <si>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</si>
  <si>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</si>
  <si>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</si>
  <si>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</si>
  <si>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</si>
  <si>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</si>
  <si>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</si>
  <si>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</si>
  <si>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</si>
  <si>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</si>
  <si>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</si>
  <si>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</si>
  <si>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</si>
  <si>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</si>
  <si>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</si>
  <si>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</si>
  <si>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</si>
  <si>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</si>
  <si>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</si>
  <si>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</si>
  <si>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</si>
  <si>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</si>
  <si>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</si>
  <si>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</si>
  <si>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</si>
  <si>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</si>
  <si>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</si>
  <si>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</si>
  <si>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</si>
  <si>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</si>
  <si>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</si>
  <si>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</si>
  <si>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</si>
  <si>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</si>
  <si>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</si>
  <si>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</si>
  <si>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</si>
  <si>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</si>
  <si>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</si>
  <si>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</si>
  <si>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</si>
  <si>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</si>
  <si>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</si>
  <si>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</si>
  <si>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</si>
  <si>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</si>
  <si>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</si>
  <si>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</si>
  <si>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</si>
  <si>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</si>
  <si>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</si>
  <si>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</si>
  <si>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</si>
  <si>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</si>
  <si>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</si>
  <si>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</si>
  <si>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</si>
  <si>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</si>
  <si>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</si>
  <si>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</si>
  <si>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</si>
  <si>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</si>
  <si>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</si>
  <si>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</si>
  <si>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</si>
  <si>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</si>
  <si>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</si>
  <si>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</si>
  <si>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</si>
  <si>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</si>
  <si>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</si>
  <si>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</si>
  <si>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</si>
  <si>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</si>
  <si>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</si>
  <si>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</si>
  <si>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</si>
  <si>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</si>
  <si>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</si>
  <si>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</si>
  <si>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</si>
  <si>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</si>
  <si>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</si>
  <si>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</si>
  <si>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</si>
  <si>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</si>
  <si>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</si>
  <si>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</si>
  <si>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</si>
  <si>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</si>
  <si>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</si>
  <si>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</si>
  <si>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</si>
  <si>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</si>
  <si>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</si>
  <si>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</si>
  <si>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</si>
  <si>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</si>
  <si>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</si>
  <si>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</si>
  <si>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</si>
  <si>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</si>
  <si>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</si>
  <si>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</si>
  <si>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</si>
  <si>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</si>
  <si>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</si>
  <si>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</si>
  <si>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</si>
  <si>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</si>
  <si>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</si>
  <si>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</si>
  <si>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</si>
  <si>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</si>
  <si>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</si>
  <si>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</si>
  <si>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</si>
  <si>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</si>
  <si>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</si>
  <si>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</si>
  <si>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</si>
  <si>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</si>
  <si>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</si>
  <si>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</si>
  <si>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</si>
  <si>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</si>
  <si>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</si>
  <si>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</si>
  <si>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</si>
  <si>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</si>
  <si>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</si>
  <si>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</si>
  <si>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</si>
  <si>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</si>
  <si>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</si>
  <si>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</si>
  <si>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</si>
  <si>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</si>
  <si>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</si>
  <si>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</si>
  <si>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</si>
  <si>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</si>
  <si>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</si>
  <si>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</si>
  <si>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</si>
  <si>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</si>
  <si>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</si>
  <si>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</si>
  <si>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</si>
  <si>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</si>
  <si>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</si>
  <si>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</si>
  <si>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</si>
  <si>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</si>
  <si>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</si>
  <si>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</si>
  <si>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</si>
  <si>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</si>
  <si>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</si>
  <si>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</si>
  <si>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</si>
  <si>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</si>
  <si>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</si>
  <si>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</si>
  <si>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</si>
  <si>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</si>
  <si>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</si>
  <si>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</si>
  <si>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</si>
  <si>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</si>
  <si>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</si>
  <si>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</si>
  <si>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</si>
  <si>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</si>
  <si>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</si>
  <si>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</si>
  <si>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</si>
  <si>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</si>
  <si>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</si>
  <si>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</si>
  <si>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</si>
  <si>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</si>
  <si>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</si>
  <si>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</si>
  <si>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</si>
  <si>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</si>
  <si>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</si>
  <si>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</si>
  <si>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</si>
  <si>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</si>
  <si>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</si>
  <si>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</si>
  <si>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</si>
  <si>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</si>
  <si>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</si>
  <si>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</si>
  <si>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</si>
  <si>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</si>
  <si>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</si>
  <si>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</si>
  <si>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</si>
  <si>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</si>
  <si>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</si>
  <si>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</si>
  <si>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</si>
  <si>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</si>
  <si>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</si>
  <si>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</si>
  <si>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</si>
  <si>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</si>
  <si>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</si>
  <si>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</si>
  <si>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</si>
  <si>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</si>
  <si>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</si>
  <si>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</si>
  <si>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</si>
  <si>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</si>
  <si>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</si>
  <si>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</si>
  <si>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</si>
  <si>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</si>
  <si>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</si>
  <si>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</si>
  <si>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</si>
  <si>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</si>
  <si>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</si>
  <si>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</si>
  <si>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</si>
  <si>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</si>
  <si>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</si>
  <si>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</si>
  <si>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</si>
  <si>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</si>
  <si>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</si>
  <si>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</si>
  <si>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</si>
  <si>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</si>
  <si>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</si>
  <si>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</si>
  <si>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</si>
  <si>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</si>
  <si>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</si>
  <si>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</si>
  <si>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</si>
  <si>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</si>
  <si>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</si>
  <si>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</si>
  <si>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</si>
  <si>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</si>
  <si>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</si>
  <si>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</si>
  <si>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</si>
  <si>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</si>
  <si>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</si>
  <si>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</si>
  <si>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</si>
  <si>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</si>
  <si>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</si>
  <si>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</si>
  <si>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</si>
  <si>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</si>
  <si>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</si>
  <si>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</si>
  <si>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</si>
  <si>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</si>
  <si>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</si>
  <si>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</si>
  <si>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</si>
  <si>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</si>
  <si>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</si>
  <si>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</si>
  <si>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</si>
  <si>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</si>
  <si>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</si>
  <si>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</si>
  <si>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</si>
  <si>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</si>
  <si>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</si>
  <si>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</si>
  <si>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</si>
  <si>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</si>
  <si>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</si>
  <si>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</si>
  <si>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</si>
  <si>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</si>
  <si>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</si>
  <si>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</si>
  <si>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</si>
  <si>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</si>
  <si>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</si>
  <si>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</si>
  <si>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</si>
  <si>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</si>
  <si>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</si>
  <si>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</si>
  <si>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</si>
  <si>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</si>
  <si>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</si>
  <si>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</si>
  <si>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</si>
  <si>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</si>
  <si>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</si>
  <si>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</si>
  <si>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</si>
  <si>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</si>
  <si>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</si>
  <si>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</si>
  <si>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</si>
  <si>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</si>
  <si>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</si>
  <si>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</si>
  <si>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</si>
  <si>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</si>
  <si>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</si>
  <si>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</si>
  <si>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</si>
  <si>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</si>
  <si>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</si>
  <si>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</si>
  <si>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</si>
  <si>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</si>
  <si>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</si>
  <si>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</si>
  <si>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</si>
  <si>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</si>
  <si>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</si>
  <si>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</si>
  <si>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</si>
  <si>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</si>
  <si>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</si>
  <si>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</si>
  <si>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</si>
  <si>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</si>
  <si>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</si>
  <si>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</si>
  <si>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</si>
  <si>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</si>
  <si>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</si>
  <si>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</si>
  <si>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</si>
  <si>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</si>
  <si>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</si>
  <si>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</si>
  <si>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</si>
  <si>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</si>
  <si>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</si>
  <si>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</si>
  <si>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</si>
  <si>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</si>
  <si>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</si>
  <si>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</si>
  <si>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</si>
  <si>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</si>
  <si>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</si>
  <si>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</si>
  <si>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</si>
  <si>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</si>
  <si>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</si>
  <si>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</si>
  <si>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</si>
  <si>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</si>
  <si>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</si>
  <si>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</si>
  <si>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</si>
  <si>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</si>
  <si>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</si>
  <si>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</si>
  <si>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</si>
  <si>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</si>
  <si>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</si>
  <si>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</si>
  <si>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</si>
  <si>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</si>
  <si>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</si>
  <si>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</si>
  <si>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</si>
  <si>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</si>
  <si>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</si>
  <si>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</si>
  <si>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</si>
  <si>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</si>
  <si>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</si>
  <si>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</si>
  <si>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</si>
  <si>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</si>
  <si>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</si>
  <si>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</si>
  <si>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</si>
  <si>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</si>
  <si>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</si>
  <si>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</si>
  <si>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</si>
  <si>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</si>
  <si>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</si>
  <si>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</si>
  <si>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</si>
  <si>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</si>
  <si>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</si>
  <si>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</si>
  <si>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</si>
  <si>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</si>
  <si>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</si>
  <si>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</si>
  <si>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</si>
  <si>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</si>
  <si>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</si>
  <si>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</si>
  <si>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</si>
  <si>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</si>
  <si>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</si>
  <si>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</si>
  <si>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</si>
  <si>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</si>
  <si>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</si>
  <si>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</si>
  <si>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</si>
  <si>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</si>
  <si>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</si>
  <si>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</si>
  <si>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</si>
  <si>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</si>
  <si>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</si>
  <si>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</si>
  <si>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</si>
  <si>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</si>
  <si>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</si>
  <si>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</si>
  <si>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</si>
  <si>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</si>
  <si>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</si>
  <si>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</si>
  <si>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</si>
  <si>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</si>
  <si>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</si>
  <si>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</si>
  <si>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</si>
  <si>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</si>
  <si>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</si>
  <si>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</si>
  <si>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</si>
  <si>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</si>
  <si>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</si>
  <si>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</si>
  <si>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</si>
  <si>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</si>
  <si>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</si>
  <si>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</si>
  <si>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</si>
  <si>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</si>
  <si>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</si>
  <si>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</si>
  <si>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</si>
  <si>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</si>
  <si>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</si>
  <si>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</si>
  <si>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</si>
  <si>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</si>
  <si>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</si>
  <si>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</si>
  <si>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</si>
  <si>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</si>
  <si>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</si>
  <si>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</si>
  <si>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</si>
  <si>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</si>
  <si>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</si>
  <si>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</si>
  <si>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</si>
  <si>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</si>
  <si>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</si>
  <si>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</si>
  <si>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</si>
  <si>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</si>
  <si>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</si>
  <si>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</si>
  <si>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</si>
  <si>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</si>
  <si>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</si>
  <si>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</si>
  <si>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</si>
  <si>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</si>
  <si>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</si>
  <si>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</si>
  <si>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</si>
  <si>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</si>
  <si>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</si>
  <si>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</si>
  <si>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</si>
  <si>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</si>
  <si>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</si>
  <si>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</si>
  <si>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</si>
  <si>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</si>
  <si>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</si>
  <si>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</si>
  <si>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</si>
  <si>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</si>
  <si>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</si>
  <si>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</si>
  <si>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</si>
  <si>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</si>
  <si>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</si>
  <si>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</si>
  <si>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</si>
  <si>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</si>
  <si>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</si>
  <si>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</si>
  <si>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</si>
  <si>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</si>
  <si>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</si>
  <si>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</si>
  <si>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</si>
  <si>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</si>
  <si>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</si>
  <si>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</si>
  <si>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</si>
  <si>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</si>
  <si>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</si>
  <si>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</si>
  <si>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</si>
  <si>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</si>
  <si>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</si>
  <si>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</si>
  <si>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</si>
  <si>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</si>
  <si>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</si>
  <si>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</si>
  <si>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</si>
  <si>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</si>
  <si>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</si>
  <si>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</si>
  <si>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</si>
  <si>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</si>
  <si>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</si>
  <si>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</si>
  <si>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</si>
  <si>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</si>
  <si>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</si>
  <si>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</si>
  <si>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</si>
  <si>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</si>
  <si>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</si>
  <si>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</si>
  <si>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</si>
  <si>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</si>
  <si>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</si>
  <si>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</si>
  <si>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</si>
  <si>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</si>
  <si>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</si>
  <si>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</si>
  <si>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</si>
  <si>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</si>
  <si>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</si>
  <si>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</si>
  <si>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</si>
  <si>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</si>
  <si>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</si>
  <si>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</si>
  <si>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</si>
  <si>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</si>
  <si>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</si>
  <si>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</si>
  <si>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</si>
  <si>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</si>
  <si>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</si>
  <si>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</si>
  <si>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</si>
  <si>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</si>
  <si>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</si>
  <si>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</si>
  <si>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</si>
  <si>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</si>
  <si>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</si>
  <si>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</si>
  <si>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</si>
  <si>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</si>
  <si>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</si>
  <si>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</si>
  <si>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</si>
  <si>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</si>
  <si>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</si>
  <si>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</si>
  <si>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</si>
  <si>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</si>
  <si>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</si>
  <si>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</si>
  <si>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</si>
  <si>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</si>
  <si>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</si>
  <si>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</si>
  <si>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</si>
  <si>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</si>
  <si>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</si>
  <si>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</si>
  <si>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</si>
  <si>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</si>
  <si>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</si>
  <si>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</si>
  <si>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</si>
  <si>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</si>
  <si>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</si>
  <si>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</si>
  <si>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</si>
  <si>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</si>
  <si>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</si>
  <si>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</si>
  <si>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</si>
  <si>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</si>
  <si>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</si>
  <si>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</si>
  <si>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</si>
  <si>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</si>
  <si>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</si>
  <si>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</si>
  <si>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</si>
  <si>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</si>
  <si>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</si>
  <si>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</si>
  <si>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</si>
  <si>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</si>
  <si>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</si>
  <si>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</si>
  <si>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</si>
  <si>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</si>
  <si>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</si>
  <si>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</si>
  <si>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</si>
  <si>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</si>
  <si>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</si>
  <si>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</si>
  <si>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</si>
  <si>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</si>
  <si>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</si>
  <si>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</si>
  <si>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</si>
  <si>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</si>
  <si>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</si>
  <si>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</si>
  <si>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</si>
  <si>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</si>
  <si>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</si>
  <si>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</si>
  <si>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</si>
  <si>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</si>
  <si>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</si>
  <si>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</si>
  <si>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</si>
  <si>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</si>
  <si>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</si>
  <si>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</si>
  <si>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</si>
  <si>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</si>
  <si>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</si>
  <si>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</si>
  <si>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</si>
  <si>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</si>
  <si>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</si>
  <si>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</si>
  <si>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</si>
  <si>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</si>
  <si>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</si>
  <si>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</si>
  <si>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</si>
  <si>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</si>
  <si>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</si>
  <si>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</si>
  <si>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</si>
  <si>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</si>
  <si>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</si>
  <si>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</si>
  <si>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</si>
  <si>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</si>
  <si>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</si>
  <si>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</si>
  <si>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</si>
  <si>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</si>
  <si>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</si>
  <si>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</si>
  <si>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</si>
  <si>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</si>
  <si>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</si>
  <si>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</si>
  <si>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</si>
  <si>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</si>
  <si>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</si>
  <si>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</si>
  <si>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</si>
  <si>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</si>
  <si>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</si>
  <si>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</si>
  <si>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</si>
  <si>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</si>
  <si>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</si>
  <si>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</si>
  <si>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</si>
  <si>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</si>
  <si>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</si>
  <si>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</si>
  <si>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</si>
  <si>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</si>
  <si>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</si>
  <si>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</si>
  <si>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</si>
  <si>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</si>
  <si>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</si>
  <si>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</si>
  <si>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</si>
  <si>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</si>
  <si>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</si>
  <si>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</si>
  <si>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</si>
  <si>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</si>
  <si>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</si>
  <si>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</si>
  <si>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</si>
  <si>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</si>
  <si>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</si>
  <si>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</si>
  <si>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</si>
  <si>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</si>
  <si>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</si>
  <si>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</si>
  <si>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</si>
  <si>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</si>
  <si>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</si>
  <si>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</si>
  <si>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</si>
  <si>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</si>
  <si>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</si>
  <si>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</si>
  <si>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</si>
  <si>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</si>
  <si>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</si>
  <si>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</si>
  <si>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</si>
  <si>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</si>
  <si>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</si>
  <si>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</si>
  <si>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</si>
  <si>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</si>
  <si>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</si>
  <si>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</si>
  <si>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</si>
  <si>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</si>
  <si>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</si>
  <si>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</si>
  <si>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</si>
  <si>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</si>
  <si>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</si>
  <si>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</si>
  <si>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</si>
  <si>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</si>
  <si>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</si>
  <si>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</si>
  <si>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</si>
  <si>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</si>
  <si>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</si>
  <si>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</si>
  <si>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</si>
  <si>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</si>
  <si>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</si>
  <si>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</si>
  <si>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</si>
  <si>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</si>
  <si>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</si>
  <si>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</si>
  <si>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</si>
  <si>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</si>
  <si>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</si>
  <si>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</si>
  <si>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</si>
  <si>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</si>
  <si>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</si>
  <si>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</si>
  <si>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</si>
  <si>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</si>
  <si>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</si>
  <si>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</si>
  <si>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</si>
  <si>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</si>
  <si>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</si>
  <si>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</si>
  <si>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</si>
  <si>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</si>
  <si>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</si>
  <si>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</si>
  <si>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</si>
  <si>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</si>
  <si>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</si>
  <si>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</si>
  <si>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</si>
  <si>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</si>
  <si>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</si>
  <si>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</si>
  <si>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</si>
  <si>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</si>
  <si>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</si>
  <si>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</si>
  <si>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</si>
  <si>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</si>
  <si>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</si>
  <si>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</si>
  <si>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</si>
  <si>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</si>
  <si>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</si>
  <si>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</si>
  <si>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</si>
  <si>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</si>
  <si>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</si>
  <si>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</si>
  <si>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</si>
  <si>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</si>
  <si>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</si>
  <si>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</si>
  <si>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</si>
  <si>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</si>
  <si>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</si>
  <si>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</si>
  <si>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</si>
  <si>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</si>
  <si>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</si>
  <si>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</si>
  <si>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</si>
  <si>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</si>
  <si>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</si>
  <si>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</si>
  <si>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</si>
  <si>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</si>
  <si>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</si>
  <si>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</si>
  <si>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</si>
  <si>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</si>
  <si>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</si>
  <si>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</si>
  <si>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</si>
  <si>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</si>
  <si>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</si>
  <si>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</si>
  <si>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</si>
  <si>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</si>
  <si>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</si>
  <si>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</si>
  <si>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</si>
  <si>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</si>
  <si>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</si>
  <si>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</si>
  <si>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</si>
  <si>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</si>
  <si>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</si>
  <si>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</si>
  <si>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</si>
  <si>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</si>
  <si>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</si>
  <si>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</si>
  <si>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</si>
  <si>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</si>
  <si>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</si>
  <si>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</si>
  <si>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</si>
  <si>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</si>
  <si>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</si>
  <si>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</si>
  <si>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</si>
  <si>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</si>
  <si>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</si>
  <si>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</si>
  <si>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</si>
  <si>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</si>
  <si>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</si>
  <si>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</si>
  <si>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</si>
  <si>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</si>
  <si>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</si>
  <si>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</si>
  <si>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</si>
  <si>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</si>
  <si>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</si>
  <si>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</si>
  <si>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</si>
  <si>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</si>
  <si>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</si>
  <si>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</si>
  <si>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</si>
  <si>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</si>
  <si>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</si>
  <si>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</si>
  <si>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</si>
  <si>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</si>
  <si>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</si>
  <si>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</si>
  <si>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</si>
  <si>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</si>
  <si>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</si>
  <si>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</si>
  <si>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</si>
  <si>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</si>
  <si>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</si>
  <si>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</si>
  <si>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</si>
  <si>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</si>
  <si>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</si>
  <si>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</si>
  <si>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</si>
  <si>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</si>
  <si>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</si>
  <si>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</si>
  <si>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</si>
  <si>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</si>
  <si>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</si>
  <si>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</si>
  <si>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</si>
  <si>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</si>
  <si>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</si>
  <si>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</si>
  <si>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</si>
  <si>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</si>
  <si>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</si>
  <si>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</si>
  <si>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</si>
  <si>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</si>
  <si>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</si>
  <si>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</si>
  <si>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</si>
  <si>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</si>
  <si>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</si>
  <si>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</si>
  <si>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</si>
  <si>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</si>
  <si>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</si>
  <si>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</si>
  <si>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</si>
  <si>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</si>
  <si>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</si>
  <si>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</si>
  <si>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</si>
  <si>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</si>
  <si>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</si>
  <si>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</si>
  <si>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</si>
  <si>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</si>
  <si>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</si>
  <si>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</si>
  <si>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</si>
  <si>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</si>
  <si>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</si>
  <si>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</si>
  <si>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</si>
  <si>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</si>
  <si>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</si>
  <si>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</si>
  <si>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</si>
  <si>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</si>
  <si>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</si>
  <si>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</si>
  <si>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</si>
  <si>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</si>
  <si>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</si>
  <si>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</si>
  <si>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</si>
  <si>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</si>
  <si>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</si>
  <si>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</si>
  <si>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</si>
  <si>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</si>
  <si>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</si>
  <si>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</si>
  <si>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</si>
  <si>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</si>
  <si>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</si>
  <si>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</si>
  <si>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</si>
  <si>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</si>
  <si>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</si>
  <si>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</si>
  <si>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</si>
  <si>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</si>
  <si>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</si>
  <si>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</si>
  <si>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</si>
  <si>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</si>
  <si>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</si>
  <si>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</si>
  <si>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</si>
  <si>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</si>
  <si>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</si>
  <si>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</si>
  <si>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</si>
  <si>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</si>
  <si>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</si>
  <si>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</si>
  <si>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</si>
  <si>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</si>
  <si>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</si>
  <si>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</si>
  <si>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</si>
  <si>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</si>
  <si>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</si>
  <si>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</si>
  <si>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</si>
  <si>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</si>
  <si>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</si>
  <si>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</si>
  <si>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</si>
  <si>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</si>
  <si>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</si>
  <si>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</si>
  <si>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</si>
  <si>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</si>
  <si>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</si>
  <si>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</si>
  <si>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</si>
  <si>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</si>
  <si>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</si>
  <si>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</si>
  <si>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</si>
  <si>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</si>
  <si>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</si>
  <si>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</si>
  <si>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</si>
  <si>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</si>
  <si>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</si>
  <si>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</si>
  <si>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</si>
  <si>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</si>
  <si>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</si>
  <si>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</si>
  <si>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</si>
  <si>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</si>
  <si>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</si>
  <si>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</si>
  <si>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</si>
  <si>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</si>
  <si>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</si>
  <si>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</si>
  <si>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</si>
  <si>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</si>
  <si>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</si>
  <si>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</si>
  <si>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</si>
  <si>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</si>
  <si>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</si>
  <si>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</si>
  <si>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</si>
  <si>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</si>
  <si>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</si>
  <si>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</si>
  <si>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</si>
  <si>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</si>
  <si>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</si>
  <si>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</si>
  <si>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</si>
  <si>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</si>
  <si>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</si>
  <si>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</si>
  <si>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</si>
  <si>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</si>
  <si>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</si>
  <si>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</si>
  <si>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</si>
  <si>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</si>
  <si>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</si>
  <si>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</si>
  <si>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</si>
  <si>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</si>
  <si>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</si>
  <si>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</si>
  <si>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</si>
  <si>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</si>
  <si>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</si>
  <si>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</si>
  <si>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</si>
  <si>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</si>
  <si>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</si>
  <si>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</si>
  <si>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</si>
  <si>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</si>
  <si>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</si>
  <si>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</si>
  <si>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</si>
  <si>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</si>
  <si>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</si>
  <si>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</si>
  <si>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</si>
  <si>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</si>
  <si>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</si>
  <si>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</si>
  <si>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</si>
  <si>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</si>
  <si>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</si>
  <si>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</si>
  <si>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</si>
  <si>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</si>
  <si>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</si>
  <si>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</si>
  <si>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</si>
  <si>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</si>
  <si>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</si>
  <si>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</si>
  <si>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</si>
  <si>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</si>
  <si>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</si>
  <si>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</si>
  <si>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</si>
  <si>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</si>
  <si>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</si>
  <si>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</si>
  <si>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</si>
  <si>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</si>
  <si>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</si>
  <si>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</si>
  <si>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</si>
  <si>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</si>
  <si>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</si>
  <si>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</si>
  <si>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</si>
  <si>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</si>
  <si>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</si>
  <si>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</si>
  <si>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</si>
  <si>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</si>
  <si>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</si>
  <si>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</si>
  <si>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</si>
  <si>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</si>
  <si>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</si>
  <si>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</si>
  <si>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</si>
  <si>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</si>
  <si>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</si>
  <si>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</si>
  <si>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</si>
  <si>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</si>
  <si>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</si>
  <si>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</si>
  <si>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</si>
  <si>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</si>
  <si>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</si>
  <si>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</si>
  <si>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</si>
  <si>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</si>
  <si>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</si>
  <si>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</si>
  <si>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</si>
  <si>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</si>
  <si>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</si>
  <si>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</si>
  <si>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</si>
  <si>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</si>
  <si>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</si>
  <si>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</si>
  <si>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</si>
  <si>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</si>
  <si>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</si>
  <si>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</si>
  <si>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</si>
  <si>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</si>
  <si>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</si>
  <si>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</si>
  <si>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</si>
  <si>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</si>
  <si>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</si>
  <si>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</si>
  <si>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</si>
  <si>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</si>
  <si>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</si>
  <si>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</si>
  <si>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</si>
  <si>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</si>
  <si>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</si>
  <si>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</si>
  <si>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</si>
  <si>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</si>
  <si>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</si>
  <si>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</si>
  <si>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</si>
  <si>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</si>
  <si>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</si>
  <si>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</si>
  <si>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</si>
  <si>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</si>
  <si>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</si>
  <si>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</si>
  <si>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</si>
  <si>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</si>
  <si>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</si>
  <si>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</si>
  <si>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</si>
  <si>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</si>
  <si>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</si>
  <si>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</si>
  <si>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</si>
  <si>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</si>
  <si>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</si>
  <si>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</si>
  <si>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</si>
  <si>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</si>
  <si>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</si>
  <si>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</si>
  <si>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</si>
  <si>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</si>
  <si>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</si>
  <si>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</si>
  <si>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</si>
  <si>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</si>
  <si>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</si>
  <si>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</si>
  <si>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</si>
  <si>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</si>
  <si>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</si>
  <si>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</si>
  <si>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</si>
  <si>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</si>
  <si>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</si>
  <si>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</si>
  <si>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</si>
  <si>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</si>
  <si>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</si>
  <si>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</si>
  <si>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</si>
  <si>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</si>
  <si>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</si>
  <si>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</si>
  <si>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</si>
  <si>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</si>
  <si>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</si>
  <si>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</si>
  <si>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</si>
  <si>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</si>
  <si>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</si>
  <si>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</si>
  <si>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</si>
  <si>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</si>
  <si>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</si>
  <si>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</si>
  <si>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</si>
  <si>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</si>
  <si>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</si>
  <si>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</si>
  <si>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</si>
  <si>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</si>
  <si>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</si>
  <si>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</si>
  <si>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</si>
  <si>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</si>
  <si>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</si>
  <si>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</si>
  <si>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</si>
  <si>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</si>
  <si>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</si>
  <si>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</si>
  <si>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</si>
  <si>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</si>
  <si>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</si>
  <si>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</si>
  <si>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</si>
  <si>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</si>
  <si>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</si>
  <si>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</si>
  <si>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</si>
  <si>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</si>
  <si>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</si>
  <si>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</si>
  <si>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</si>
  <si>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</si>
  <si>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</si>
  <si>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</si>
  <si>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</si>
  <si>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</si>
  <si>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</si>
  <si>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</si>
  <si>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</si>
  <si>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</si>
  <si>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</si>
  <si>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</si>
  <si>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</si>
  <si>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</si>
  <si>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</si>
  <si>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</si>
  <si>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</si>
  <si>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</si>
  <si>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</si>
  <si>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</si>
  <si>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</si>
  <si>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</si>
  <si>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</si>
  <si>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</si>
  <si>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</si>
  <si>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</si>
  <si>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</si>
  <si>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</si>
  <si>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</si>
  <si>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</si>
  <si>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</si>
  <si>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</si>
  <si>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</si>
  <si>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</si>
  <si>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</si>
  <si>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</si>
  <si>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</si>
  <si>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</si>
  <si>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</si>
  <si>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</si>
  <si>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</si>
  <si>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</si>
  <si>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</si>
  <si>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</si>
  <si>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</si>
  <si>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</si>
  <si>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</si>
  <si>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</si>
  <si>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</si>
  <si>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</si>
  <si>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</si>
  <si>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</si>
  <si>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</si>
  <si>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</si>
  <si>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</si>
  <si>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</si>
  <si>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</si>
  <si>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</si>
  <si>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</si>
  <si>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</si>
  <si>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</si>
  <si>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</si>
  <si>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</si>
  <si>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</si>
  <si>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</si>
  <si>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</si>
  <si>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</si>
  <si>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</si>
  <si>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</si>
  <si>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</si>
  <si>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</si>
  <si>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</si>
  <si>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</si>
  <si>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</si>
  <si>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</si>
  <si>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</si>
  <si>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</si>
  <si>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</si>
  <si>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</si>
  <si>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</si>
  <si>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</si>
  <si>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</si>
  <si>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</si>
  <si>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</si>
  <si>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</si>
  <si>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</si>
  <si>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</si>
  <si>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</si>
  <si>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</si>
  <si>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</si>
  <si>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</si>
  <si>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</si>
  <si>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</si>
  <si>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</si>
  <si>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</si>
  <si>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</si>
  <si>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</si>
  <si>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</si>
  <si>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</si>
  <si>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</si>
  <si>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</si>
  <si>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</si>
  <si>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</si>
  <si>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</si>
  <si>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</si>
  <si>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</si>
  <si>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</si>
  <si>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</si>
  <si>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</si>
  <si>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</si>
  <si>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</si>
  <si>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</si>
  <si>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</si>
  <si>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</si>
  <si>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</si>
  <si>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</si>
  <si>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</si>
  <si>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</si>
  <si>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</si>
  <si>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</si>
  <si>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</si>
  <si>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</si>
  <si>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</si>
  <si>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</si>
  <si>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</si>
  <si>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</si>
  <si>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</si>
  <si>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</si>
  <si>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</si>
  <si>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</si>
  <si>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</si>
  <si>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</si>
  <si>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</si>
  <si>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</si>
  <si>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</si>
  <si>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</si>
  <si>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</si>
  <si>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</si>
  <si>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</si>
  <si>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</si>
  <si>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</si>
  <si>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</si>
  <si>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</si>
  <si>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</si>
  <si>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</si>
  <si>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</si>
  <si>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</si>
  <si>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</si>
  <si>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</si>
  <si>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</si>
  <si>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</si>
  <si>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</si>
  <si>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</si>
  <si>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</si>
  <si>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</si>
  <si>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</si>
  <si>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</si>
  <si>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</si>
  <si>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</si>
  <si>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</si>
  <si>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</si>
  <si>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</si>
  <si>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</si>
  <si>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</si>
  <si>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</si>
  <si>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</si>
  <si>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</si>
  <si>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</si>
  <si>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</si>
  <si>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</si>
  <si>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</si>
  <si>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</si>
  <si>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</si>
  <si>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</si>
  <si>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</si>
  <si>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</si>
  <si>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</si>
  <si>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</si>
  <si>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</si>
  <si>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</si>
  <si>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</si>
  <si>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</si>
  <si>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</si>
  <si>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</si>
  <si>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</si>
  <si>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</si>
  <si>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</si>
  <si>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</si>
  <si>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</si>
  <si>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</si>
  <si>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</si>
  <si>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</si>
  <si>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</si>
  <si>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</si>
  <si>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</si>
  <si>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</si>
  <si>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</si>
  <si>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</si>
  <si>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</si>
  <si>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</si>
  <si>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</si>
  <si>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</si>
  <si>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</si>
  <si>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</si>
  <si>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</si>
  <si>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</si>
  <si>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</si>
  <si>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</si>
  <si>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</si>
  <si>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</si>
  <si>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</si>
  <si>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</si>
  <si>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</si>
  <si>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</si>
  <si>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</si>
  <si>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</si>
  <si>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</si>
  <si>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</si>
  <si>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</si>
  <si>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</si>
  <si>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</si>
  <si>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</si>
  <si>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</si>
  <si>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</si>
  <si>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</si>
  <si>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</si>
  <si>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</si>
  <si>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</si>
  <si>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</si>
  <si>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</si>
  <si>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</si>
  <si>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</si>
  <si>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</si>
  <si>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</si>
  <si>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</si>
  <si>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</si>
  <si>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</si>
  <si>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</si>
  <si>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</si>
  <si>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</si>
  <si>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</si>
  <si>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</si>
  <si>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</si>
  <si>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</si>
  <si>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</si>
  <si>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</si>
  <si>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</si>
  <si>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</si>
  <si>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</si>
  <si>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</si>
  <si>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</si>
  <si>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</si>
  <si>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</si>
  <si>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</si>
  <si>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</si>
  <si>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</si>
  <si>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</si>
  <si>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</si>
  <si>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</si>
  <si>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</si>
  <si>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</si>
  <si>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</si>
  <si>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</si>
  <si>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</si>
  <si>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</si>
  <si>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</si>
  <si>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</si>
  <si>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</si>
  <si>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</si>
  <si>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</si>
  <si>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</si>
  <si>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</si>
  <si>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</si>
  <si>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</si>
  <si>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</si>
  <si>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</si>
  <si>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</si>
  <si>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</si>
  <si>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</si>
  <si>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</si>
  <si>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</si>
  <si>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</si>
  <si>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</si>
  <si>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</si>
  <si>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</si>
  <si>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</si>
  <si>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</si>
  <si>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</si>
  <si>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</si>
  <si>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</si>
  <si>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</si>
  <si>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</si>
  <si>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</si>
  <si>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</si>
  <si>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</si>
  <si>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</si>
  <si>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</si>
  <si>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</si>
  <si>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</si>
  <si>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</si>
  <si>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</si>
  <si>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</si>
  <si>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</si>
  <si>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</si>
  <si>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</si>
  <si>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</si>
  <si>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</si>
  <si>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</si>
  <si>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</si>
  <si>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</si>
  <si>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</si>
  <si>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</si>
  <si>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</si>
  <si>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</si>
  <si>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</si>
  <si>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</si>
  <si>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</si>
  <si>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</si>
  <si>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</si>
  <si>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</si>
  <si>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</si>
  <si>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</si>
  <si>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</si>
  <si>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</si>
  <si>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</si>
  <si>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</si>
  <si>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</si>
  <si>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</si>
  <si>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</si>
  <si>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</si>
  <si>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</si>
  <si>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</si>
  <si>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</si>
  <si>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</si>
  <si>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</si>
  <si>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</si>
  <si>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</si>
  <si>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</si>
  <si>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</si>
  <si>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</si>
  <si>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</si>
  <si>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</si>
  <si>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</si>
  <si>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</si>
  <si>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</si>
  <si>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</si>
  <si>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</si>
  <si>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</si>
  <si>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</si>
  <si>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</si>
  <si>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</si>
  <si>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</si>
  <si>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</si>
  <si>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</si>
  <si>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</si>
  <si>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</si>
  <si>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</si>
  <si>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</si>
  <si>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</si>
  <si>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</si>
  <si>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</si>
  <si>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</si>
  <si>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</si>
  <si>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</si>
  <si>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</si>
  <si>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</si>
  <si>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</si>
  <si>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</si>
  <si>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</si>
  <si>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</si>
  <si>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</si>
  <si>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</si>
  <si>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</si>
  <si>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</si>
  <si>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</si>
  <si>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</si>
  <si>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</si>
  <si>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</si>
  <si>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</si>
  <si>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</si>
  <si>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</si>
  <si>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</si>
  <si>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</si>
  <si>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</si>
  <si>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</si>
  <si>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</si>
  <si>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</si>
  <si>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</si>
  <si>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</si>
  <si>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</si>
  <si>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</si>
  <si>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</si>
  <si>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</si>
  <si>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</si>
  <si>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</si>
  <si>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</si>
  <si>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</si>
  <si>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</si>
  <si>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</si>
  <si>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</si>
  <si>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</si>
  <si>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</si>
  <si>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</si>
  <si>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</si>
  <si>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</si>
  <si>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</si>
  <si>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</si>
  <si>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</si>
  <si>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</si>
  <si>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</si>
  <si>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</si>
  <si>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</si>
  <si>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</si>
  <si>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</si>
  <si>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</si>
  <si>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</si>
  <si>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</si>
  <si>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</si>
  <si>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</si>
  <si>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</si>
  <si>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</si>
  <si>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</si>
  <si>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</si>
  <si>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</si>
  <si>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</si>
  <si>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</si>
  <si>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</si>
  <si>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</si>
  <si>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</si>
  <si>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</si>
  <si>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</si>
  <si>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</si>
  <si>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</si>
  <si>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</si>
  <si>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</si>
  <si>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</si>
  <si>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</si>
  <si>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</si>
  <si>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</si>
  <si>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</si>
  <si>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</si>
  <si>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</si>
  <si>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</si>
  <si>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</si>
  <si>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</si>
  <si>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</si>
  <si>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</si>
  <si>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</si>
  <si>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</si>
  <si>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</si>
  <si>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</si>
  <si>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</si>
  <si>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</si>
  <si>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</si>
  <si>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</si>
  <si>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</si>
  <si>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</si>
  <si>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</si>
  <si>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</si>
  <si>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</si>
  <si>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</si>
  <si>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</si>
  <si>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</si>
  <si>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</si>
  <si>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</si>
  <si>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</si>
  <si>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</si>
  <si>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</si>
  <si>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</si>
  <si>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</si>
  <si>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</si>
  <si>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</si>
  <si>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</si>
  <si>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</si>
  <si>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</si>
  <si>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</si>
  <si>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</si>
  <si>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</si>
  <si>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</si>
  <si>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</si>
  <si>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</si>
  <si>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</si>
  <si>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</si>
  <si>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</si>
  <si>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</si>
  <si>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</si>
  <si>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</si>
  <si>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</si>
  <si>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</si>
  <si>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</si>
  <si>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</si>
  <si>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</si>
  <si>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</si>
  <si>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</si>
  <si>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</si>
  <si>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</si>
  <si>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</si>
  <si>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</si>
  <si>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</si>
  <si>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</si>
  <si>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</si>
  <si>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</si>
  <si>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</si>
  <si>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</si>
  <si>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</si>
  <si>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</si>
  <si>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</si>
  <si>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</si>
  <si>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</si>
  <si>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</si>
  <si>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</si>
  <si>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</si>
  <si>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</si>
  <si>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</si>
  <si>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</si>
  <si>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</si>
  <si>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</si>
  <si>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</si>
  <si>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</si>
  <si>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</si>
  <si>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</si>
  <si>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</si>
  <si>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</si>
  <si>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</si>
  <si>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</si>
  <si>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</si>
  <si>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</si>
  <si>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</si>
  <si>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</si>
  <si>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</si>
  <si>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</si>
  <si>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</si>
  <si>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</si>
  <si>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</si>
  <si>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</si>
  <si>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</si>
  <si>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</si>
  <si>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</si>
  <si>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</si>
  <si>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</si>
  <si>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</si>
  <si>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</si>
  <si>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</si>
  <si>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</si>
  <si>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</si>
  <si>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</si>
  <si>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</si>
  <si>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</si>
  <si>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</si>
  <si>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</si>
  <si>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</si>
  <si>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</si>
  <si>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</si>
  <si>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</si>
  <si>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</si>
  <si>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</si>
  <si>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</si>
  <si>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</si>
  <si>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</si>
  <si>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</si>
  <si>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</si>
  <si>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</si>
  <si>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</si>
  <si>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</si>
  <si>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</si>
  <si>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</si>
  <si>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</si>
  <si>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</si>
  <si>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</si>
  <si>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</si>
  <si>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</si>
  <si>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</si>
  <si>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</si>
  <si>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</si>
  <si>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</si>
  <si>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</si>
  <si>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</si>
  <si>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</si>
  <si>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</si>
  <si>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</si>
  <si>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</si>
  <si>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</si>
  <si>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</si>
  <si>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</si>
  <si>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</si>
  <si>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</si>
  <si>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</si>
  <si>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</si>
  <si>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</si>
  <si>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</si>
  <si>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</si>
  <si>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</si>
  <si>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</si>
  <si>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</si>
  <si>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</si>
  <si>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</si>
  <si>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</si>
  <si>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</si>
  <si>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</si>
  <si>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</si>
  <si>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</si>
  <si>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</si>
  <si>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</si>
  <si>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</si>
  <si>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</si>
  <si>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</si>
  <si>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</si>
  <si>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</si>
  <si>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</si>
  <si>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</si>
  <si>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</si>
  <si>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</si>
  <si>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</si>
  <si>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</si>
  <si>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</si>
  <si>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</si>
  <si>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</si>
  <si>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</si>
  <si>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</si>
  <si>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</si>
  <si>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</si>
  <si>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</si>
  <si>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</si>
  <si>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</si>
  <si>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</si>
  <si>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</si>
  <si>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</si>
  <si>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</si>
  <si>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</si>
  <si>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</si>
  <si>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</si>
  <si>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</si>
  <si>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</si>
  <si>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</si>
  <si>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</si>
  <si>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</si>
  <si>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</si>
  <si>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</si>
  <si>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</si>
  <si>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</si>
  <si>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</si>
  <si>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</si>
  <si>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</si>
  <si>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</si>
  <si>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</si>
  <si>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</si>
  <si>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</si>
  <si>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</si>
  <si>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</si>
  <si>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</si>
  <si>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</si>
  <si>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</si>
  <si>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</si>
  <si>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</si>
  <si>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</si>
  <si>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</si>
  <si>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</si>
  <si>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</si>
  <si>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</si>
  <si>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</si>
  <si>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</si>
  <si>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</si>
  <si>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</si>
  <si>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</si>
  <si>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</si>
  <si>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</si>
  <si>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</si>
  <si>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</si>
  <si>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</si>
  <si>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</si>
  <si>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</si>
  <si>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</si>
  <si>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</si>
  <si>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</si>
  <si>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</si>
  <si>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</si>
  <si>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</si>
  <si>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</si>
  <si>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</si>
  <si>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</si>
  <si>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</si>
  <si>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</si>
  <si>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</si>
  <si>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</si>
  <si>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</si>
  <si>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</si>
  <si>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</si>
  <si>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</si>
  <si>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</si>
  <si>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</si>
  <si>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</si>
  <si>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</si>
  <si>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</si>
  <si>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</si>
  <si>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</si>
  <si>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</si>
  <si>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</si>
  <si>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</si>
  <si>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</si>
  <si>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</si>
  <si>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</si>
  <si>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</si>
  <si>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</si>
  <si>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</si>
  <si>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</si>
  <si>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</si>
  <si>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</si>
  <si>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</si>
  <si>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</si>
  <si>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</si>
  <si>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</si>
  <si>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</si>
  <si>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</si>
  <si>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</si>
  <si>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</si>
  <si>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</si>
  <si>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</si>
  <si>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</si>
  <si>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</si>
  <si>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</si>
  <si>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</si>
  <si>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</si>
  <si>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</si>
  <si>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</si>
  <si>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</si>
  <si>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</si>
  <si>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</si>
  <si>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</si>
  <si>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</si>
  <si>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</si>
  <si>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</si>
  <si>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</si>
  <si>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</si>
  <si>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</si>
  <si>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</si>
  <si>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</si>
  <si>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</si>
  <si>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</si>
  <si>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</si>
  <si>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</si>
  <si>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</si>
  <si>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</si>
  <si>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</si>
  <si>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</si>
  <si>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</si>
  <si>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</si>
  <si>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</si>
  <si>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</si>
  <si>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</si>
  <si>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</si>
  <si>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</si>
  <si>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</si>
  <si>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</si>
  <si>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</si>
  <si>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</si>
  <si>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</si>
  <si>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</si>
  <si>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</si>
  <si>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</si>
  <si>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</si>
  <si>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</si>
  <si>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</si>
  <si>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</si>
  <si>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</si>
  <si>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</si>
  <si>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</si>
  <si>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</si>
  <si>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</si>
  <si>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</si>
  <si>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</si>
  <si>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</si>
  <si>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</si>
  <si>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</si>
  <si>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</si>
  <si>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</si>
  <si>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</si>
  <si>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</si>
  <si>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</si>
  <si>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</si>
  <si>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</si>
  <si>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</si>
  <si>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</si>
  <si>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</si>
  <si>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</si>
  <si>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</si>
  <si>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</si>
  <si>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</si>
  <si>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</si>
  <si>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</si>
  <si>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</si>
  <si>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</si>
  <si>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</si>
  <si>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</si>
  <si>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</si>
  <si>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</si>
  <si>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</si>
  <si>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</si>
  <si>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</si>
  <si>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</si>
  <si>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</si>
  <si>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</si>
  <si>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</si>
  <si>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</si>
  <si>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</si>
  <si>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</si>
  <si>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</si>
  <si>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</si>
  <si>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</si>
  <si>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</si>
  <si>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</si>
  <si>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</si>
  <si>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</si>
  <si>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</si>
  <si>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</si>
  <si>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</si>
  <si>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</si>
  <si>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</si>
  <si>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</si>
  <si>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</si>
  <si>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</si>
  <si>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</si>
  <si>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</si>
  <si>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</si>
  <si>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</si>
  <si>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</si>
  <si>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</si>
  <si>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</si>
  <si>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</si>
  <si>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</si>
  <si>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</si>
  <si>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</si>
  <si>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</si>
  <si>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</si>
  <si>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</si>
  <si>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</si>
  <si>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</si>
  <si>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</si>
  <si>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</si>
  <si>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</si>
  <si>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</si>
  <si>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</si>
  <si>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</si>
  <si>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</si>
  <si>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</si>
  <si>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</si>
  <si>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</si>
  <si>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</si>
  <si>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</si>
  <si>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</si>
  <si>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</si>
  <si>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</si>
  <si>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</si>
  <si>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</si>
  <si>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</si>
  <si>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</si>
  <si>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</si>
  <si>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</si>
  <si>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</si>
  <si>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</si>
  <si>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</si>
  <si>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</si>
  <si>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</si>
  <si>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</si>
  <si>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</si>
  <si>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</si>
  <si>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</si>
  <si>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</si>
  <si>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</si>
  <si>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</si>
  <si>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</si>
  <si>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</si>
  <si>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</si>
  <si>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</si>
  <si>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</si>
  <si>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</si>
  <si>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</si>
  <si>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</si>
  <si>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</si>
  <si>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</si>
  <si>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</si>
  <si>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</si>
  <si>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</si>
  <si>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</si>
  <si>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</si>
  <si>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</si>
  <si>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</si>
  <si>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</si>
  <si>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</si>
  <si>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</si>
  <si>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</si>
  <si>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</si>
  <si>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</si>
  <si>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</si>
  <si>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</si>
  <si>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</si>
  <si>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</si>
  <si>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</si>
  <si>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</si>
  <si>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</si>
  <si>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</si>
  <si>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</si>
  <si>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</si>
  <si>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</si>
  <si>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</si>
  <si>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</si>
  <si>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</si>
  <si>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</si>
  <si>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</si>
  <si>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</si>
  <si>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</si>
  <si>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</si>
  <si>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</si>
  <si>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</si>
  <si>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</si>
  <si>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</si>
  <si>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</si>
  <si>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</si>
  <si>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</si>
  <si>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</si>
  <si>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</si>
  <si>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</si>
  <si>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</si>
  <si>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</si>
  <si>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</si>
  <si>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</si>
  <si>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</si>
  <si>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</si>
  <si>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</si>
  <si>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</si>
  <si>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</si>
  <si>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</si>
  <si>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</si>
  <si>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</si>
  <si>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</si>
  <si>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</si>
  <si>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</si>
  <si>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</si>
  <si>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</si>
  <si>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</si>
  <si>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</si>
  <si>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</si>
  <si>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</si>
  <si>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</si>
  <si>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</si>
  <si>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</si>
  <si>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</si>
  <si>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</si>
  <si>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</si>
  <si>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</si>
  <si>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</si>
  <si>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</si>
  <si>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</si>
  <si>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</si>
  <si>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</si>
  <si>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</si>
  <si>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</si>
  <si>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</si>
  <si>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</si>
  <si>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</si>
  <si>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</si>
  <si>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</si>
  <si>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</si>
  <si>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</si>
  <si>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</si>
  <si>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</si>
  <si>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</si>
  <si>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</si>
  <si>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</si>
  <si>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</si>
  <si>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</si>
  <si>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</si>
  <si>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</si>
  <si>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</si>
  <si>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</si>
  <si>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</si>
  <si>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</si>
  <si>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</si>
  <si>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</si>
  <si>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</si>
  <si>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</si>
  <si>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</si>
  <si>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</si>
  <si>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</si>
  <si>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</si>
  <si>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</si>
  <si>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</si>
  <si>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</si>
  <si>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</si>
  <si>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</si>
  <si>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</si>
  <si>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</si>
  <si>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</si>
  <si>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</si>
  <si>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</si>
  <si>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</si>
  <si>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</si>
  <si>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</si>
  <si>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</si>
  <si>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</si>
  <si>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</si>
  <si>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</si>
  <si>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</si>
  <si>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</si>
  <si>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</si>
  <si>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</si>
  <si>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</si>
  <si>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</si>
  <si>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</si>
  <si>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</si>
  <si>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</si>
  <si>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</si>
  <si>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</si>
  <si>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</si>
  <si>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</si>
  <si>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</si>
  <si>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</si>
  <si>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</si>
  <si>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</si>
  <si>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</si>
  <si>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</si>
  <si>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</si>
  <si>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</si>
  <si>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</si>
  <si>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</si>
  <si>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</si>
  <si>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</si>
  <si>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</si>
  <si>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</si>
  <si>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</si>
  <si>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</si>
  <si>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</si>
  <si>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</si>
  <si>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</si>
  <si>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</si>
  <si>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</si>
  <si>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</si>
  <si>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</si>
  <si>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</si>
  <si>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</si>
  <si>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</si>
  <si>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</si>
  <si>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</si>
  <si>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</si>
  <si>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</si>
  <si>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</si>
  <si>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</si>
  <si>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</si>
  <si>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</si>
  <si>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</si>
  <si>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</si>
  <si>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</si>
  <si>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</si>
  <si>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</si>
  <si>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</si>
  <si>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</si>
  <si>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</si>
  <si>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</si>
  <si>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</si>
  <si>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</si>
  <si>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</si>
  <si>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</si>
  <si>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</si>
  <si>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</si>
  <si>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</si>
  <si>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</si>
  <si>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</si>
  <si>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</si>
  <si>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</si>
  <si>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</si>
  <si>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</si>
  <si>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</si>
  <si>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</si>
  <si>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</si>
  <si>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</si>
  <si>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</si>
  <si>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</si>
  <si>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</si>
  <si>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</si>
  <si>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</si>
  <si>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</si>
  <si>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</si>
  <si>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</si>
  <si>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</si>
  <si>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</si>
  <si>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</si>
  <si>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</si>
  <si>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</si>
  <si>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</si>
  <si>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</si>
  <si>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</si>
  <si>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</si>
  <si>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</si>
  <si>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</si>
  <si>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</si>
  <si>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</si>
  <si>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</si>
  <si>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</si>
  <si>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</si>
  <si>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</si>
  <si>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</si>
  <si>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</si>
  <si>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</si>
  <si>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</si>
  <si>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</si>
  <si>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</si>
  <si>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</si>
  <si>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</si>
  <si>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</si>
  <si>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</si>
  <si>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</si>
  <si>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</si>
  <si>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</si>
  <si>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</si>
  <si>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</si>
  <si>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</si>
  <si>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</si>
  <si>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</si>
  <si>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</si>
  <si>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</si>
  <si>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</si>
  <si>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</si>
  <si>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</si>
  <si>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</si>
  <si>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</si>
  <si>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</si>
  <si>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</si>
  <si>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</si>
  <si>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</si>
  <si>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</si>
  <si>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</si>
  <si>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</si>
  <si>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</si>
  <si>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</si>
  <si>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</si>
  <si>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</si>
  <si>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</si>
  <si>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</si>
  <si>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</si>
  <si>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</si>
  <si>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</si>
  <si>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</si>
  <si>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</si>
  <si>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</si>
  <si>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</si>
  <si>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</si>
  <si>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</si>
  <si>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</si>
  <si>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</si>
  <si>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</si>
  <si>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</si>
  <si>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</si>
  <si>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</si>
  <si>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</si>
  <si>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</si>
  <si>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</si>
  <si>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</si>
  <si>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</si>
  <si>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</si>
  <si>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</si>
  <si>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</si>
  <si>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</si>
  <si>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</si>
  <si>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</si>
  <si>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</si>
  <si>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</si>
  <si>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</si>
  <si>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</si>
  <si>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</si>
  <si>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</si>
  <si>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</si>
  <si>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</si>
  <si>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</si>
  <si>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</si>
  <si>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</si>
  <si>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</si>
  <si>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</si>
  <si>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</si>
  <si>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</si>
  <si>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</si>
  <si>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</si>
  <si>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</si>
  <si>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</si>
  <si>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</si>
  <si>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</si>
  <si>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</si>
  <si>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</si>
  <si>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</si>
  <si>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</si>
  <si>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</si>
  <si>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</si>
  <si>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</si>
  <si>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</si>
  <si>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</si>
  <si>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</si>
  <si>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</si>
  <si>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</si>
  <si>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</si>
  <si>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</si>
  <si>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</si>
  <si>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</si>
  <si>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</si>
  <si>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</si>
  <si>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</si>
  <si>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</si>
  <si>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</si>
  <si>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</si>
  <si>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</si>
  <si>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</si>
  <si>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</si>
  <si>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</si>
  <si>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</si>
  <si>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</si>
  <si>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</si>
  <si>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</si>
  <si>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</si>
  <si>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</si>
  <si>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</si>
  <si>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</si>
  <si>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</si>
  <si>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</si>
  <si>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</si>
  <si>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</si>
  <si>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</si>
  <si>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</si>
  <si>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</si>
  <si>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</si>
  <si>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</si>
  <si>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</si>
  <si>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</si>
  <si>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</si>
  <si>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</si>
  <si>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</si>
  <si>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</si>
  <si>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</si>
  <si>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</si>
  <si>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</si>
  <si>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</si>
  <si>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</si>
  <si>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</si>
  <si>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</si>
  <si>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</si>
  <si>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</si>
  <si>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</si>
  <si>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</si>
  <si>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</si>
  <si>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</si>
  <si>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</si>
  <si>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</si>
  <si>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</si>
  <si>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</si>
  <si>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</si>
  <si>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</si>
  <si>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</si>
  <si>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</si>
  <si>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</si>
  <si>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</si>
  <si>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</si>
  <si>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</si>
  <si>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</si>
  <si>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</si>
  <si>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</si>
  <si>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</si>
  <si>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</si>
  <si>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</si>
  <si>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</si>
  <si>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</si>
  <si>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</si>
  <si>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</si>
  <si>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</si>
  <si>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</si>
  <si>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</si>
  <si>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</si>
  <si>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</si>
  <si>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</si>
  <si>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</si>
  <si>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</si>
  <si>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</si>
  <si>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</si>
  <si>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</si>
  <si>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</si>
  <si>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</si>
  <si>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</si>
  <si>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</si>
  <si>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</si>
  <si>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</si>
  <si>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</si>
  <si>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</si>
  <si>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</si>
  <si>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</si>
  <si>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</si>
  <si>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</si>
  <si>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</si>
  <si>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</si>
  <si>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</si>
  <si>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</si>
  <si>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</si>
  <si>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</si>
  <si>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</si>
  <si>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</si>
  <si>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</si>
  <si>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</si>
  <si>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</si>
  <si>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</si>
  <si>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</si>
  <si>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</si>
  <si>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</si>
  <si>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</si>
  <si>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</si>
  <si>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</si>
  <si>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</si>
  <si>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</si>
  <si>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</si>
  <si>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</si>
  <si>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</si>
  <si>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</si>
  <si>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</si>
  <si>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</si>
  <si>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</si>
  <si>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</si>
  <si>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</si>
  <si>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</si>
  <si>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</si>
  <si>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</si>
  <si>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</si>
  <si>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</si>
  <si>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</si>
  <si>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</si>
  <si>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</si>
  <si>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</si>
  <si>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</si>
  <si>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</si>
  <si>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</si>
  <si>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</si>
  <si>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</si>
  <si>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</si>
  <si>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</si>
  <si>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</si>
  <si>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</si>
  <si>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</si>
  <si>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</si>
  <si>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</si>
  <si>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</si>
  <si>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</si>
  <si>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</si>
  <si>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</si>
  <si>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</si>
  <si>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</si>
  <si>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</si>
  <si>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</si>
  <si>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</si>
  <si>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</si>
  <si>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</si>
  <si>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</si>
  <si>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</si>
  <si>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</si>
  <si>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</si>
  <si>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</si>
  <si>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</si>
  <si>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</si>
  <si>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</si>
  <si>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</si>
  <si>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</si>
  <si>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</si>
  <si>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</si>
  <si>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</si>
  <si>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</si>
  <si>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</si>
  <si>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</si>
  <si>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</si>
  <si>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</si>
  <si>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</si>
  <si>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</si>
  <si>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</si>
  <si>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</si>
  <si>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</si>
  <si>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</si>
  <si>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</si>
  <si>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</si>
  <si>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</si>
  <si>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</si>
  <si>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</si>
  <si>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</si>
  <si>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</si>
  <si>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</si>
  <si>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</si>
  <si>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</si>
  <si>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</si>
  <si>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</si>
  <si>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</si>
  <si>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</si>
  <si>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</si>
  <si>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</si>
  <si>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</si>
  <si>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</si>
  <si>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</si>
  <si>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</si>
  <si>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</si>
  <si>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</si>
  <si>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</si>
  <si>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</si>
  <si>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</si>
  <si>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</si>
  <si>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</si>
  <si>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</si>
  <si>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</si>
  <si>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</si>
  <si>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</si>
  <si>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</si>
  <si>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</si>
  <si>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</si>
  <si>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</si>
  <si>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</si>
  <si>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</si>
  <si>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</si>
  <si>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</si>
  <si>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</si>
  <si>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</si>
  <si>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</si>
  <si>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</si>
  <si>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</si>
  <si>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</si>
  <si>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</si>
  <si>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</si>
  <si>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</si>
  <si>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</si>
  <si>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</si>
  <si>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</si>
  <si>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</si>
  <si>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</si>
  <si>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</si>
  <si>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</si>
  <si>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</si>
  <si>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</si>
  <si>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</si>
  <si>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</si>
  <si>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</si>
  <si>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</si>
  <si>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</si>
  <si>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</si>
  <si>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</si>
  <si>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</si>
  <si>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</si>
  <si>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</si>
  <si>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</si>
  <si>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</si>
  <si>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</si>
  <si>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</si>
  <si>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</si>
  <si>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</si>
  <si>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</si>
  <si>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</si>
  <si>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</si>
  <si>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</si>
  <si>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</si>
  <si>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</si>
  <si>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</si>
  <si>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</si>
  <si>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</si>
  <si>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</si>
  <si>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</si>
  <si>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</si>
  <si>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</si>
  <si>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</si>
  <si>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</si>
  <si>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</si>
  <si>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</si>
  <si>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</si>
  <si>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</si>
  <si>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</si>
  <si>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</si>
  <si>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</si>
  <si>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</si>
  <si>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</si>
  <si>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</si>
  <si>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</si>
  <si>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</si>
  <si>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</si>
  <si>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</si>
  <si>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</si>
  <si>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</si>
  <si>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</si>
  <si>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</si>
  <si>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</si>
  <si>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</si>
  <si>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</si>
  <si>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</si>
  <si>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</si>
  <si>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</si>
  <si>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</si>
  <si>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</si>
  <si>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</si>
  <si>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</si>
  <si>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</si>
  <si>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</si>
  <si>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</si>
  <si>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</si>
  <si>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</si>
  <si>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</si>
  <si>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</si>
  <si>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</si>
  <si>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</si>
  <si>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</si>
  <si>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</si>
  <si>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</si>
  <si>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</si>
  <si>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</si>
  <si>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</si>
  <si>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</si>
  <si>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</si>
  <si>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</si>
  <si>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</si>
  <si>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</si>
  <si>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</si>
  <si>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</si>
  <si>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</si>
  <si>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</si>
  <si>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</si>
  <si>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</si>
  <si>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</si>
  <si>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</si>
  <si>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</si>
  <si>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</si>
  <si>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</si>
  <si>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</si>
  <si>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</si>
  <si>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</si>
  <si>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</si>
  <si>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</si>
  <si>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</si>
  <si>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</si>
  <si>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</si>
  <si>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</si>
  <si>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</si>
  <si>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</si>
  <si>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</si>
  <si>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</si>
  <si>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</si>
  <si>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</si>
  <si>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</si>
  <si>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</si>
  <si>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</si>
  <si>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</si>
  <si>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</si>
  <si>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</si>
  <si>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</si>
  <si>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</si>
  <si>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</si>
  <si>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</si>
  <si>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</si>
  <si>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</si>
  <si>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</si>
  <si>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</si>
  <si>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</si>
  <si>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</si>
  <si>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</si>
  <si>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</si>
  <si>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</si>
  <si>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</si>
  <si>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</si>
  <si>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</si>
  <si>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</si>
  <si>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</si>
  <si>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</si>
  <si>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</si>
  <si>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</si>
  <si>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</si>
  <si>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</si>
  <si>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</si>
  <si>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</si>
  <si>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</si>
  <si>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</si>
  <si>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</si>
  <si>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</si>
  <si>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</si>
  <si>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</si>
  <si>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</si>
  <si>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</si>
  <si>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</si>
  <si>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</si>
  <si>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</si>
  <si>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</si>
  <si>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</si>
  <si>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</si>
  <si>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</si>
  <si>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</si>
  <si>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</si>
  <si>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</si>
  <si>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</si>
  <si>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</si>
  <si>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</si>
  <si>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</si>
  <si>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</si>
  <si>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</si>
  <si>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</si>
  <si>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</si>
  <si>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</si>
  <si>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</si>
  <si>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</si>
  <si>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</si>
  <si>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</si>
  <si>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</si>
  <si>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</si>
  <si>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</si>
  <si>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</si>
  <si>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</si>
  <si>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</si>
  <si>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</si>
  <si>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</si>
  <si>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</si>
  <si>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</si>
  <si>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</si>
  <si>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</si>
  <si>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</si>
  <si>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</si>
  <si>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</si>
  <si>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</si>
  <si>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</si>
  <si>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</si>
  <si>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</si>
  <si>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</si>
  <si>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</si>
  <si>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</si>
  <si>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</si>
  <si>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</si>
  <si>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</si>
  <si>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</si>
  <si>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</si>
  <si>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</si>
  <si>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</si>
  <si>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</si>
  <si>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</si>
  <si>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</si>
  <si>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</si>
  <si>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</si>
  <si>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</si>
  <si>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</si>
  <si>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</si>
  <si>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</si>
  <si>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</si>
  <si>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</si>
  <si>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</si>
  <si>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</si>
  <si>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</si>
  <si>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</si>
  <si>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</si>
  <si>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</si>
  <si>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</si>
  <si>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</si>
  <si>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</si>
  <si>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</si>
  <si>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</si>
  <si>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</si>
  <si>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</si>
  <si>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</si>
  <si>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</si>
  <si>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</si>
  <si>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</si>
  <si>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</si>
  <si>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</si>
  <si>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</si>
  <si>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</si>
  <si>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</si>
  <si>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</si>
  <si>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</si>
  <si>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</si>
  <si>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</si>
  <si>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</si>
  <si>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</si>
  <si>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</si>
  <si>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</si>
  <si>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</si>
  <si>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</si>
  <si>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</si>
  <si>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</si>
  <si>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</si>
  <si>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</si>
  <si>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</si>
  <si>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</si>
  <si>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</si>
  <si>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</si>
  <si>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</si>
  <si>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</si>
  <si>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</si>
  <si>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</si>
  <si>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</si>
  <si>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</si>
  <si>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</si>
  <si>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</si>
  <si>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</si>
  <si>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</si>
  <si>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</si>
  <si>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</si>
  <si>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</si>
  <si>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</si>
  <si>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</si>
  <si>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</si>
  <si>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</si>
  <si>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</si>
  <si>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</si>
  <si>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</si>
  <si>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</si>
  <si>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</si>
  <si>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</si>
  <si>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</si>
  <si>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</si>
  <si>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</si>
  <si>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</si>
  <si>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</si>
  <si>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</si>
  <si>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</si>
  <si>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</si>
  <si>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</si>
  <si>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</si>
  <si>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</si>
  <si>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</si>
  <si>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</si>
  <si>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</si>
  <si>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</si>
  <si>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</si>
  <si>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</si>
  <si>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</si>
  <si>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</si>
  <si>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</si>
  <si>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</si>
  <si>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</si>
  <si>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</si>
  <si>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</si>
  <si>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</si>
  <si>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</si>
  <si>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</si>
  <si>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</si>
  <si>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</si>
  <si>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</si>
  <si>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</si>
  <si>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</si>
  <si>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</si>
  <si>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</si>
  <si>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</si>
  <si>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</si>
  <si>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</si>
  <si>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</si>
  <si>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</si>
  <si>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</si>
  <si>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</si>
  <si>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</si>
  <si>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</si>
  <si>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</si>
  <si>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</si>
  <si>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</si>
  <si>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</si>
  <si>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</si>
  <si>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</si>
  <si>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</si>
  <si>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</si>
  <si>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</si>
  <si>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</si>
  <si>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</si>
  <si>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</si>
  <si>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</si>
  <si>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</si>
  <si>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</si>
  <si>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</si>
  <si>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</si>
  <si>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</si>
  <si>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</si>
  <si>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</si>
  <si>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</si>
  <si>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</si>
  <si>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</si>
  <si>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</si>
  <si>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</si>
  <si>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</si>
  <si>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</si>
  <si>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</si>
  <si>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</si>
  <si>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</si>
  <si>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</si>
  <si>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</si>
  <si>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</si>
  <si>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</si>
  <si>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</si>
  <si>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</si>
  <si>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</si>
  <si>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</si>
  <si>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</si>
  <si>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</si>
  <si>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</si>
  <si>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</si>
  <si>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</si>
  <si>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</si>
  <si>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</si>
  <si>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</si>
  <si>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</si>
  <si>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</si>
  <si>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</si>
  <si>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</si>
  <si>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</si>
  <si>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</si>
  <si>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</si>
  <si>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</si>
  <si>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</si>
  <si>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</si>
  <si>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</si>
  <si>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</si>
  <si>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</si>
  <si>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</si>
  <si>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</si>
  <si>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</si>
  <si>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</si>
  <si>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</si>
  <si>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</si>
  <si>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</si>
  <si>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</si>
  <si>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</si>
  <si>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</si>
  <si>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</si>
  <si>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</si>
  <si>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</si>
  <si>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</si>
  <si>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</si>
  <si>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</si>
  <si>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</si>
  <si>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</si>
  <si>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</si>
  <si>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</si>
  <si>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</si>
  <si>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</si>
  <si>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</si>
  <si>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</si>
  <si>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</si>
  <si>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</si>
  <si>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</si>
  <si>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</si>
  <si>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</si>
  <si>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</si>
  <si>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</si>
  <si>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</si>
  <si>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</si>
  <si>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</si>
  <si>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</si>
  <si>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</si>
  <si>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</si>
  <si>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</si>
  <si>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</si>
  <si>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</si>
  <si>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</si>
  <si>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</si>
  <si>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</si>
  <si>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</si>
  <si>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</si>
  <si>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</si>
  <si>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</si>
  <si>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</si>
  <si>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</si>
  <si>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</si>
  <si>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</si>
  <si>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</si>
  <si>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</si>
  <si>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</si>
  <si>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</si>
  <si>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</si>
  <si>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</si>
  <si>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</si>
  <si>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</si>
  <si>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</si>
  <si>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</si>
  <si>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</si>
  <si>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</si>
  <si>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</si>
  <si>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</si>
  <si>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</si>
  <si>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</si>
  <si>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</si>
  <si>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</si>
  <si>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</si>
  <si>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</si>
  <si>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</si>
  <si>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</si>
  <si>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</si>
  <si>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</si>
  <si>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</si>
  <si>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</si>
  <si>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</si>
  <si>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</si>
  <si>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</si>
  <si>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</si>
  <si>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</si>
  <si>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</si>
  <si>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</si>
  <si>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</si>
  <si>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</si>
  <si>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</si>
  <si>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</si>
  <si>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</si>
  <si>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</si>
  <si>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</si>
  <si>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</si>
  <si>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</si>
  <si>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</si>
  <si>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</si>
  <si>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</si>
  <si>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</si>
  <si>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</si>
  <si>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</si>
  <si>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</si>
  <si>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</si>
  <si>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</si>
  <si>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</si>
  <si>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</si>
  <si>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</si>
  <si>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</si>
  <si>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</si>
  <si>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</si>
  <si>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</si>
  <si>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</si>
  <si>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</si>
  <si>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</si>
  <si>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</si>
  <si>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</si>
  <si>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</si>
  <si>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</si>
  <si>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</si>
  <si>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</si>
  <si>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</si>
  <si>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</si>
  <si>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</si>
  <si>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</si>
  <si>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</si>
  <si>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</si>
  <si>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</si>
  <si>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</si>
  <si>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</si>
  <si>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</si>
  <si>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</si>
  <si>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</si>
  <si>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</si>
  <si>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</si>
  <si>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</si>
  <si>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</si>
  <si>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</si>
  <si>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</si>
  <si>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</si>
  <si>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</si>
  <si>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</si>
  <si>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</si>
  <si>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</si>
  <si>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</si>
  <si>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</si>
  <si>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</si>
  <si>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</si>
  <si>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</si>
  <si>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</si>
  <si>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</si>
  <si>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</si>
  <si>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</si>
  <si>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</si>
  <si>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</si>
  <si>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</si>
  <si>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</si>
  <si>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</si>
  <si>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</si>
  <si>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</si>
  <si>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</si>
  <si>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</si>
  <si>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</si>
  <si>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</si>
  <si>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</si>
  <si>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</si>
  <si>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</si>
  <si>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</si>
  <si>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</si>
  <si>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</si>
  <si>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</si>
  <si>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</si>
  <si>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</si>
  <si>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</si>
  <si>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</si>
  <si>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</si>
  <si>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</si>
  <si>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</si>
  <si>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</si>
  <si>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</si>
  <si>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</si>
  <si>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</si>
  <si>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</si>
  <si>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</si>
  <si>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</si>
  <si>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</si>
  <si>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</si>
  <si>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</si>
  <si>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</si>
  <si>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</si>
  <si>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</si>
  <si>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</si>
  <si>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</si>
  <si>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</si>
  <si>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</si>
  <si>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</si>
  <si>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</si>
  <si>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</si>
  <si>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</si>
  <si>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</si>
  <si>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</si>
  <si>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</si>
  <si>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</si>
  <si>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</si>
  <si>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</si>
  <si>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</si>
  <si>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</si>
  <si>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</si>
  <si>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</si>
  <si>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</si>
  <si>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</si>
  <si>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</si>
  <si>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</si>
  <si>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</si>
  <si>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</si>
  <si>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</si>
  <si>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</si>
  <si>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</si>
  <si>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</si>
  <si>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</si>
  <si>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</si>
  <si>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</si>
  <si>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</si>
  <si>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</si>
  <si>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</si>
  <si>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</si>
  <si>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</si>
  <si>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</si>
  <si>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</si>
  <si>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</si>
  <si>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</si>
  <si>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</si>
  <si>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</si>
  <si>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</si>
  <si>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</si>
  <si>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</si>
  <si>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</si>
  <si>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</si>
  <si>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</si>
  <si>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</si>
  <si>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</si>
  <si>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</si>
  <si>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</si>
  <si>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</si>
  <si>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</si>
  <si>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</si>
  <si>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</si>
  <si>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</si>
  <si>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</si>
  <si>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</si>
  <si>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</si>
  <si>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</si>
  <si>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</si>
  <si>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</si>
  <si>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</si>
  <si>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</si>
  <si>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</si>
  <si>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</si>
  <si>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</si>
  <si>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</si>
  <si>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</si>
  <si>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</si>
  <si>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</si>
  <si>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</si>
  <si>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</si>
  <si>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</si>
  <si>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</si>
  <si>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</si>
  <si>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</si>
  <si>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</si>
  <si>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</si>
  <si>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</si>
  <si>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</si>
  <si>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</si>
  <si>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</si>
  <si>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</si>
  <si>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</si>
  <si>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</si>
  <si>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</si>
  <si>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</si>
  <si>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</si>
  <si>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</si>
  <si>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</si>
  <si>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</si>
  <si>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</si>
  <si>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</si>
  <si>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</si>
  <si>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</si>
  <si>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</si>
  <si>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</si>
  <si>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</si>
  <si>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</si>
  <si>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</si>
  <si>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</si>
  <si>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</si>
  <si>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</si>
  <si>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</si>
  <si>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</si>
  <si>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</si>
  <si>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</si>
  <si>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</si>
  <si>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</si>
  <si>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</si>
  <si>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</si>
  <si>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</si>
  <si>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</si>
  <si>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</si>
  <si>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</si>
  <si>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</si>
  <si>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</si>
  <si>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</si>
  <si>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</si>
  <si>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</si>
  <si>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</si>
  <si>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</si>
  <si>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</si>
  <si>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</si>
  <si>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</si>
  <si>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</si>
  <si>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</si>
  <si>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</si>
  <si>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</si>
  <si>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</si>
  <si>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</si>
  <si>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</si>
  <si>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</si>
  <si>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</si>
  <si>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</si>
  <si>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</si>
  <si>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</si>
  <si>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</si>
  <si>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</si>
  <si>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</si>
  <si>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</si>
  <si>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</si>
  <si>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</si>
  <si>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</si>
  <si>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</si>
  <si>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</si>
  <si>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</si>
  <si>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</si>
  <si>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</si>
  <si>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</si>
  <si>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</si>
  <si>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</si>
  <si>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</si>
  <si>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</si>
  <si>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</si>
  <si>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</si>
  <si>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</si>
  <si>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</si>
  <si>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</si>
  <si>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</si>
  <si>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</si>
  <si>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</si>
  <si>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</si>
  <si>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</si>
  <si>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</si>
  <si>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</si>
  <si>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</si>
  <si>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</si>
  <si>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</si>
  <si>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</si>
  <si>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</si>
  <si>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</si>
  <si>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</si>
  <si>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</si>
  <si>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</si>
  <si>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</si>
  <si>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</si>
  <si>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</si>
  <si>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</si>
  <si>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</si>
  <si>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</si>
  <si>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</si>
  <si>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</si>
  <si>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</si>
  <si>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</si>
  <si>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</si>
  <si>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</si>
  <si>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</si>
  <si>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</si>
  <si>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</si>
  <si>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</si>
  <si>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</si>
  <si>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</si>
  <si>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</si>
  <si>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</si>
  <si>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</si>
  <si>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</si>
  <si>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</si>
  <si>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</si>
  <si>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</si>
  <si>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</si>
  <si>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</si>
  <si>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</si>
  <si>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</si>
  <si>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</si>
  <si>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</si>
  <si>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</si>
  <si>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</si>
  <si>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</si>
  <si>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</si>
  <si>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</si>
  <si>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</si>
  <si>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</si>
  <si>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</si>
  <si>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</si>
  <si>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</si>
  <si>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</si>
  <si>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</si>
  <si>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</si>
  <si>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</si>
  <si>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</si>
  <si>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</si>
  <si>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</si>
  <si>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</si>
  <si>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</si>
  <si>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</si>
  <si>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</si>
  <si>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</si>
  <si>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</si>
  <si>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</si>
  <si>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</si>
  <si>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</si>
  <si>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</si>
  <si>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</si>
  <si>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</si>
  <si>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</si>
  <si>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</si>
  <si>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</si>
  <si>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</si>
  <si>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</si>
  <si>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</si>
  <si>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</si>
  <si>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</si>
  <si>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</si>
  <si>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</si>
  <si>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</si>
  <si>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</si>
  <si>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</si>
  <si>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</si>
  <si>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</si>
  <si>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</si>
  <si>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</si>
  <si>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</si>
  <si>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</si>
  <si>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</si>
  <si>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</si>
  <si>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</si>
  <si>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</si>
  <si>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</si>
  <si>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</si>
  <si>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</si>
  <si>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</si>
  <si>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</si>
  <si>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</si>
  <si>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</si>
  <si>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</si>
  <si>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</si>
  <si>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</si>
  <si>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</si>
  <si>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</si>
  <si>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</si>
  <si>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</si>
  <si>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</si>
  <si>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</si>
  <si>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</si>
  <si>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</si>
  <si>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</si>
  <si>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</si>
  <si>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</si>
  <si>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</si>
  <si>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</si>
  <si>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</si>
  <si>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</si>
  <si>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</si>
  <si>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</si>
  <si>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</si>
  <si>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</si>
  <si>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</si>
  <si>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</si>
  <si>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</si>
  <si>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</si>
  <si>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</si>
  <si>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</si>
  <si>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</si>
  <si>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</si>
  <si>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</si>
  <si>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</si>
  <si>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</si>
  <si>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</si>
  <si>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</si>
  <si>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</si>
  <si>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</si>
  <si>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</si>
  <si>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</si>
  <si>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</si>
  <si>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</si>
  <si>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</si>
  <si>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</si>
  <si>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</si>
  <si>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</si>
  <si>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</si>
  <si>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</si>
  <si>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</si>
  <si>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</si>
  <si>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</si>
  <si>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</si>
  <si>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</si>
  <si>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</si>
  <si>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</si>
  <si>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</si>
  <si>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</si>
  <si>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</si>
  <si>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</si>
  <si>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</si>
  <si>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</si>
  <si>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</si>
  <si>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</si>
  <si>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</si>
  <si>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</si>
  <si>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</si>
  <si>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</si>
  <si>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</si>
  <si>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</si>
  <si>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</si>
  <si>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</si>
  <si>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</si>
  <si>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</si>
  <si>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</si>
  <si>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</si>
  <si>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</si>
  <si>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</si>
  <si>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</si>
  <si>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</si>
  <si>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</si>
  <si>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</si>
  <si>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</si>
  <si>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</si>
  <si>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</si>
  <si>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</si>
  <si>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</si>
  <si>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</si>
  <si>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</si>
  <si>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</si>
  <si>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</si>
  <si>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</si>
  <si>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</si>
  <si>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</si>
  <si>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</si>
  <si>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</si>
  <si>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</si>
  <si>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</si>
  <si>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</si>
  <si>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</si>
  <si>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</si>
  <si>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</si>
  <si>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</si>
  <si>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</si>
  <si>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</si>
  <si>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</si>
  <si>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</si>
  <si>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</si>
  <si>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</si>
  <si>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</si>
  <si>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</si>
  <si>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</si>
  <si>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</si>
  <si>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</si>
  <si>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</si>
  <si>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</si>
  <si>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</si>
  <si>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</si>
  <si>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</si>
  <si>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</si>
  <si>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</si>
  <si>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</si>
  <si>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</si>
  <si>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</si>
  <si>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</si>
  <si>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</si>
  <si>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</si>
  <si>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</si>
  <si>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</si>
  <si>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</si>
  <si>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</si>
  <si>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</si>
  <si>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</si>
  <si>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</si>
  <si>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</si>
  <si>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</si>
  <si>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</si>
  <si>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</si>
  <si>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</si>
  <si>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</si>
  <si>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</si>
  <si>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</si>
  <si>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</si>
  <si>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</si>
  <si>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</si>
  <si>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</si>
  <si>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</si>
  <si>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</si>
  <si>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</si>
  <si>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</si>
  <si>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</si>
  <si>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</si>
  <si>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</si>
  <si>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</si>
  <si>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</si>
  <si>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</si>
  <si>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</si>
  <si>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</si>
  <si>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</si>
  <si>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</si>
  <si>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</si>
  <si>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</si>
  <si>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</si>
  <si>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</si>
  <si>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</si>
  <si>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</si>
  <si>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</si>
  <si>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</si>
  <si>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</si>
  <si>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</si>
  <si>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</si>
  <si>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</si>
  <si>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</si>
  <si>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</si>
  <si>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</si>
  <si>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</si>
  <si>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</si>
  <si>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</si>
  <si>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</si>
  <si>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</si>
  <si>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</si>
  <si>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</si>
  <si>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</si>
  <si>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</si>
  <si>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</si>
  <si>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</si>
  <si>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</si>
  <si>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</si>
  <si>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</si>
  <si>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</si>
  <si>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</si>
  <si>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</si>
  <si>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</si>
  <si>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</si>
  <si>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</si>
  <si>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</si>
  <si>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</si>
  <si>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</si>
  <si>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</si>
  <si>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</si>
  <si>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</si>
  <si>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</si>
  <si>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</si>
  <si>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</si>
  <si>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</si>
  <si>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</si>
  <si>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</si>
  <si>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</si>
  <si>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</si>
  <si>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</si>
  <si>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</si>
  <si>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</si>
  <si>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</si>
  <si>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</si>
  <si>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</si>
  <si>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</si>
  <si>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</si>
  <si>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</si>
  <si>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</si>
  <si>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</si>
  <si>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</si>
  <si>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</si>
  <si>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</si>
  <si>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</si>
  <si>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</si>
  <si>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</si>
  <si>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</si>
  <si>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</si>
  <si>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</si>
  <si>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</si>
  <si>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</si>
  <si>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</si>
  <si>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</si>
  <si>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</si>
  <si>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</si>
  <si>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</si>
  <si>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</si>
  <si>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</si>
  <si>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</si>
  <si>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</si>
  <si>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</si>
  <si>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</si>
  <si>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</si>
  <si>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</si>
  <si>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</si>
  <si>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</si>
  <si>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</si>
  <si>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</si>
  <si>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</si>
  <si>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</si>
  <si>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</si>
  <si>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</si>
  <si>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</si>
  <si>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</si>
  <si>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</si>
  <si>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</si>
  <si>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</si>
  <si>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</si>
  <si>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</si>
  <si>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</si>
  <si>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</si>
  <si>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</si>
  <si>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</si>
  <si>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</si>
  <si>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</si>
  <si>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</si>
  <si>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</si>
  <si>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</si>
  <si>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</si>
  <si>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</si>
  <si>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</si>
  <si>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</si>
  <si>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</si>
  <si>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</si>
  <si>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</si>
  <si>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</si>
  <si>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</si>
  <si>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</si>
  <si>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</si>
  <si>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</si>
  <si>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</si>
  <si>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</si>
  <si>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</si>
  <si>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</si>
  <si>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</si>
  <si>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</si>
  <si>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</si>
  <si>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</si>
  <si>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</si>
  <si>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</si>
  <si>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</si>
  <si>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</si>
  <si>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</si>
  <si>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</si>
  <si>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</si>
  <si>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</si>
  <si>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</si>
  <si>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</si>
  <si>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</si>
  <si>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</si>
  <si>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</si>
  <si>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</si>
  <si>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</si>
  <si>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</si>
  <si>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</si>
  <si>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</si>
  <si>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</si>
  <si>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</si>
  <si>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</si>
  <si>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</si>
  <si>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</si>
  <si>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</si>
  <si>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</si>
  <si>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</si>
  <si>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</si>
  <si>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</si>
  <si>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</si>
  <si>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</si>
  <si>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</si>
  <si>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</si>
  <si>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</si>
  <si>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</si>
  <si>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</si>
  <si>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</si>
  <si>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</si>
  <si>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</si>
  <si>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</si>
  <si>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</si>
  <si>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</si>
  <si>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</si>
  <si>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</si>
  <si>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</si>
  <si>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</si>
  <si>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</si>
  <si>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</si>
  <si>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</si>
  <si>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</si>
  <si>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</si>
  <si>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</si>
  <si>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</si>
  <si>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</si>
  <si>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</si>
  <si>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</si>
  <si>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</si>
  <si>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</si>
  <si>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</si>
  <si>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</si>
  <si>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</si>
  <si>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</si>
  <si>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</si>
  <si>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</si>
  <si>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</si>
  <si>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</si>
  <si>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</si>
  <si>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</si>
  <si>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</si>
  <si>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</si>
  <si>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</si>
  <si>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</si>
  <si>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</si>
  <si>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</si>
  <si>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</si>
  <si>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</si>
  <si>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</si>
  <si>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</si>
  <si>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</si>
  <si>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</si>
  <si>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</si>
  <si>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</si>
  <si>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</si>
  <si>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</si>
  <si>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</si>
  <si>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</si>
  <si>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</si>
  <si>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</si>
  <si>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</si>
  <si>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</si>
  <si>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</si>
  <si>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</si>
  <si>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</si>
  <si>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</si>
  <si>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</si>
  <si>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</si>
  <si>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</si>
  <si>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</si>
  <si>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</si>
  <si>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</si>
  <si>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</si>
  <si>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</si>
  <si>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</si>
  <si>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</si>
  <si>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</si>
  <si>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</si>
  <si>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</si>
  <si>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</si>
  <si>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</si>
  <si>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</si>
  <si>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</si>
  <si>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</si>
  <si>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</si>
  <si>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</si>
  <si>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</si>
  <si>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</si>
  <si>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</si>
  <si>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</si>
  <si>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</si>
  <si>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</si>
  <si>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</si>
  <si>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</si>
  <si>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</si>
  <si>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</si>
  <si>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</si>
  <si>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</si>
  <si>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</si>
  <si>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</si>
  <si>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</si>
  <si>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</si>
  <si>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</si>
  <si>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</si>
  <si>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</si>
  <si>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</si>
  <si>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</si>
  <si>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</si>
  <si>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</si>
  <si>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</si>
  <si>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</si>
  <si>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</si>
  <si>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</si>
  <si>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</si>
  <si>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</si>
  <si>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</si>
  <si>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</si>
  <si>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</si>
  <si>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</si>
  <si>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</si>
  <si>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</si>
  <si>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</si>
  <si>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</si>
  <si>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</si>
  <si>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</si>
  <si>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</si>
  <si>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</si>
  <si>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</si>
  <si>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</si>
  <si>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</si>
  <si>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</si>
  <si>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</si>
  <si>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</si>
  <si>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</si>
  <si>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</si>
  <si>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</si>
  <si>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</si>
  <si>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</si>
  <si>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</si>
  <si>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</si>
  <si>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</si>
  <si>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</si>
  <si>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</si>
  <si>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</si>
  <si>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</si>
  <si>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</si>
  <si>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</si>
  <si>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</si>
  <si>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</si>
  <si>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</si>
  <si>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</si>
  <si>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</si>
  <si>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</si>
  <si>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</si>
  <si>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</si>
  <si>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</si>
  <si>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</si>
  <si>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</si>
  <si>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</si>
  <si>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</si>
  <si>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</si>
  <si>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</si>
  <si>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</si>
  <si>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</si>
  <si>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</si>
  <si>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</si>
  <si>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</si>
  <si>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</si>
  <si>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</si>
  <si>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</si>
  <si>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</si>
  <si>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</si>
  <si>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</si>
  <si>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</si>
  <si>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</si>
  <si>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</si>
  <si>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</si>
  <si>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</si>
  <si>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</si>
  <si>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</si>
  <si>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</si>
  <si>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</si>
  <si>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</si>
  <si>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</si>
  <si>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</si>
  <si>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</si>
  <si>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</si>
  <si>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</si>
  <si>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</si>
  <si>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</si>
  <si>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</si>
  <si>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</si>
  <si>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</si>
  <si>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</si>
  <si>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</si>
  <si>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</si>
  <si>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</si>
  <si>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</si>
  <si>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</si>
  <si>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</si>
  <si>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</si>
  <si>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</si>
  <si>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</si>
  <si>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</si>
  <si>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</si>
  <si>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</si>
  <si>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</si>
  <si>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</si>
  <si>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</si>
  <si>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</si>
  <si>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</si>
  <si>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</si>
  <si>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</si>
  <si>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</si>
  <si>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</si>
  <si>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</si>
  <si>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</si>
  <si>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</si>
  <si>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</si>
  <si>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</si>
  <si>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</si>
  <si>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</si>
  <si>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</si>
  <si>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</si>
  <si>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</si>
  <si>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</si>
  <si>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</si>
  <si>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</si>
  <si>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</si>
  <si>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</si>
  <si>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</si>
  <si>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</si>
  <si>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</si>
  <si>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</si>
  <si>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</si>
  <si>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</si>
  <si>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</si>
  <si>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</si>
  <si>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</si>
  <si>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</si>
  <si>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</si>
  <si>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</si>
  <si>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</si>
  <si>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</si>
  <si>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</si>
  <si>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</si>
  <si>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</si>
  <si>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</si>
  <si>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</si>
  <si>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</si>
  <si>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</si>
  <si>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</si>
  <si>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</si>
  <si>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</si>
  <si>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</si>
  <si>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</si>
  <si>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</si>
  <si>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</si>
  <si>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</si>
  <si>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</si>
  <si>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</si>
  <si>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</si>
  <si>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</si>
  <si>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</si>
  <si>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</si>
  <si>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</si>
  <si>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</si>
  <si>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</si>
  <si>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</si>
  <si>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</si>
  <si>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</si>
  <si>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</si>
  <si>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</si>
  <si>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</si>
  <si>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</si>
  <si>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</si>
  <si>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</si>
  <si>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</si>
  <si>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</si>
  <si>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</si>
  <si>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</si>
  <si>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</si>
  <si>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</si>
  <si>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</si>
  <si>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</si>
  <si>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</si>
  <si>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</si>
  <si>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</si>
  <si>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</si>
  <si>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</si>
  <si>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</si>
  <si>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</si>
  <si>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</si>
  <si>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</si>
  <si>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</si>
  <si>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</si>
  <si>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</si>
  <si>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</si>
  <si>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</si>
  <si>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</si>
  <si>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</si>
  <si>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</si>
  <si>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</si>
  <si>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</si>
  <si>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</si>
  <si>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</si>
  <si>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</si>
  <si>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</si>
  <si>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</si>
  <si>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</si>
  <si>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</si>
  <si>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</si>
  <si>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</si>
  <si>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</si>
  <si>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</si>
  <si>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</si>
  <si>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</si>
  <si>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</si>
  <si>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</si>
  <si>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</si>
  <si>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</si>
  <si>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</si>
  <si>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</si>
  <si>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</si>
  <si>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</si>
  <si>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</si>
  <si>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</si>
  <si>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</si>
  <si>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</si>
  <si>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</si>
  <si>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</si>
  <si>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</si>
  <si>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</si>
  <si>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</si>
  <si>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</si>
  <si>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</si>
  <si>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</si>
  <si>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</si>
  <si>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</si>
  <si>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</si>
  <si>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</si>
  <si>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</si>
  <si>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</si>
  <si>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</si>
  <si>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</si>
  <si>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</si>
  <si>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</si>
  <si>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</si>
  <si>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</si>
  <si>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</si>
  <si>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</si>
  <si>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</si>
  <si>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</si>
  <si>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</si>
  <si>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</si>
  <si>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</si>
  <si>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</si>
  <si>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</si>
  <si>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</si>
  <si>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</si>
  <si>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</si>
  <si>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</si>
  <si>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</si>
  <si>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</si>
  <si>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</si>
  <si>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</si>
  <si>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</si>
  <si>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</si>
  <si>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</si>
  <si>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</si>
  <si>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</si>
  <si>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</si>
  <si>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</si>
  <si>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</si>
  <si>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</si>
  <si>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</si>
  <si>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</si>
  <si>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</si>
  <si>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</si>
  <si>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</si>
  <si>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</si>
  <si>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</si>
  <si>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</si>
  <si>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</si>
  <si>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</si>
  <si>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</si>
  <si>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</si>
  <si>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</si>
  <si>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</si>
  <si>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</si>
  <si>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</si>
  <si>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</si>
  <si>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</si>
  <si>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</si>
  <si>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</si>
  <si>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</si>
  <si>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</si>
  <si>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</si>
  <si>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</si>
  <si>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</si>
  <si>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</si>
  <si>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</si>
  <si>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</si>
  <si>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</si>
  <si>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</si>
  <si>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</si>
  <si>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</si>
  <si>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</si>
  <si>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</si>
  <si>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</si>
  <si>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</si>
  <si>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</si>
  <si>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</si>
  <si>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</si>
  <si>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</si>
  <si>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</si>
  <si>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</si>
  <si>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</si>
  <si>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</si>
  <si>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</si>
  <si>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</si>
  <si>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</si>
  <si>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</si>
  <si>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</si>
  <si>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</si>
  <si>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</si>
  <si>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</si>
  <si>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</si>
  <si>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</si>
  <si>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</si>
  <si>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</si>
  <si>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</si>
  <si>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</si>
  <si>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</si>
  <si>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</si>
  <si>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</si>
  <si>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</si>
  <si>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</si>
  <si>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</si>
  <si>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</si>
  <si>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</si>
  <si>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</si>
  <si>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</si>
  <si>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</si>
  <si>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</si>
  <si>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</si>
  <si>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</si>
  <si>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</si>
  <si>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</si>
  <si>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</si>
  <si>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</si>
  <si>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</si>
  <si>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</si>
  <si>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</si>
  <si>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</si>
  <si>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</si>
  <si>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</si>
  <si>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</si>
  <si>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</si>
  <si>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</si>
  <si>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</si>
  <si>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</si>
  <si>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</si>
  <si>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</si>
  <si>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</si>
  <si>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</si>
  <si>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</si>
  <si>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</si>
  <si>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</si>
  <si>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</si>
  <si>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</si>
  <si>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</si>
  <si>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</si>
  <si>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</si>
  <si>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</si>
  <si>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</si>
  <si>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</si>
  <si>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</si>
  <si>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</si>
  <si>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</si>
  <si>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</si>
  <si>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</si>
  <si>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</si>
  <si>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</si>
  <si>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</si>
  <si>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</si>
  <si>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</si>
  <si>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</si>
  <si>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</si>
  <si>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</si>
  <si>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</si>
  <si>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</si>
  <si>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</si>
  <si>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</si>
  <si>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</si>
  <si>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</si>
  <si>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</si>
  <si>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</si>
  <si>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</si>
  <si>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</si>
  <si>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</si>
  <si>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</si>
  <si>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</si>
  <si>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</si>
  <si>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</si>
  <si>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</si>
  <si>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</si>
  <si>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</si>
  <si>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</si>
  <si>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</si>
  <si>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</si>
  <si>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</si>
  <si>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</si>
  <si>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</si>
  <si>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</si>
  <si>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</si>
  <si>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</si>
  <si>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</si>
  <si>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</si>
  <si>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</si>
  <si>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</si>
  <si>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</si>
  <si>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</si>
  <si>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</si>
  <si>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</si>
  <si>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</si>
  <si>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</si>
  <si>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</si>
  <si>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</si>
  <si>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</si>
  <si>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</si>
  <si>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</si>
  <si>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</si>
  <si>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</si>
  <si>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</si>
  <si>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</si>
  <si>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</si>
  <si>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</si>
  <si>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</si>
  <si>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</si>
  <si>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</si>
  <si>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</si>
  <si>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</si>
  <si>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</si>
  <si>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</si>
  <si>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</si>
  <si>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</si>
  <si>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</si>
  <si>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</si>
  <si>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</si>
  <si>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</si>
  <si>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</si>
  <si>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</si>
  <si>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</si>
  <si>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</si>
  <si>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</si>
  <si>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</si>
  <si>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</si>
  <si>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</si>
  <si>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</si>
  <si>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</si>
  <si>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</si>
  <si>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</si>
  <si>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</si>
  <si>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</si>
  <si>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</si>
  <si>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</si>
  <si>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</si>
  <si>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</si>
  <si>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</si>
  <si>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</si>
  <si>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</si>
  <si>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</si>
  <si>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</si>
  <si>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</si>
  <si>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</si>
  <si>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</si>
  <si>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</si>
  <si>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</si>
  <si>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</si>
  <si>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</si>
  <si>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</si>
  <si>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</si>
  <si>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</si>
  <si>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</si>
  <si>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</si>
  <si>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</si>
  <si>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</si>
  <si>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</si>
  <si>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</si>
  <si>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</si>
  <si>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</si>
  <si>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</si>
  <si>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</si>
  <si>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</si>
  <si>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</si>
  <si>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</si>
  <si>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</si>
  <si>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</si>
  <si>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</si>
  <si>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</si>
  <si>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</si>
  <si>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</si>
  <si>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</si>
  <si>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</si>
  <si>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</si>
  <si>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</si>
  <si>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</si>
  <si>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</si>
  <si>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</si>
  <si>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</si>
  <si>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</si>
  <si>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</si>
  <si>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</si>
  <si>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</si>
  <si>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</si>
  <si>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</si>
  <si>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</si>
  <si>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</si>
  <si>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</si>
  <si>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</si>
  <si>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</si>
  <si>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</si>
  <si>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</si>
  <si>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</si>
  <si>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</si>
  <si>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</si>
  <si>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</si>
  <si>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</si>
  <si>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</si>
  <si>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</si>
  <si>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</si>
  <si>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</si>
  <si>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</si>
  <si>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</si>
  <si>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</si>
  <si>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</si>
  <si>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</si>
  <si>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</si>
  <si>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</si>
  <si>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</si>
  <si>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</si>
  <si>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</si>
  <si>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</si>
  <si>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</si>
  <si>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</si>
  <si>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</si>
  <si>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</si>
  <si>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</si>
  <si>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</si>
  <si>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</si>
  <si>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</si>
  <si>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</si>
  <si>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</si>
  <si>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</si>
  <si>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</si>
  <si>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</si>
  <si>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</si>
  <si>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</si>
  <si>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</si>
  <si>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</si>
  <si>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</si>
  <si>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</si>
  <si>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</si>
  <si>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</si>
  <si>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</si>
  <si>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</si>
  <si>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</si>
  <si>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</si>
  <si>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</si>
  <si>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</si>
  <si>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</si>
  <si>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</si>
  <si>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</si>
  <si>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</si>
  <si>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</si>
  <si>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</si>
  <si>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</si>
  <si>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</si>
  <si>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</si>
  <si>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</si>
  <si>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</si>
  <si>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</si>
  <si>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</si>
  <si>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</si>
  <si>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</si>
  <si>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</si>
  <si>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</si>
  <si>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</si>
  <si>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</si>
  <si>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</si>
  <si>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</si>
  <si>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</si>
  <si>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</si>
  <si>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</si>
  <si>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</si>
  <si>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</si>
  <si>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</si>
  <si>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</si>
  <si>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</si>
  <si>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</si>
  <si>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</si>
  <si>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</si>
  <si>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</si>
  <si>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</si>
  <si>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</si>
  <si>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</si>
  <si>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</si>
  <si>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</si>
  <si>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</si>
  <si>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</si>
  <si>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</si>
  <si>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</si>
  <si>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</si>
  <si>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</si>
  <si>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</si>
  <si>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</si>
  <si>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</si>
  <si>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</si>
  <si>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</si>
  <si>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</si>
  <si>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</si>
  <si>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</si>
  <si>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</si>
  <si>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</si>
  <si>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</si>
  <si>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</si>
  <si>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</si>
  <si>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</si>
  <si>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</si>
  <si>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</si>
  <si>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</si>
  <si>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</si>
  <si>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</si>
  <si>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</si>
  <si>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</si>
  <si>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</si>
  <si>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</si>
  <si>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</si>
  <si>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</si>
  <si>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</si>
  <si>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</si>
  <si>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</si>
  <si>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</si>
  <si>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</si>
  <si>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</si>
  <si>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</si>
  <si>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</si>
  <si>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</si>
  <si>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</si>
  <si>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</si>
  <si>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</si>
  <si>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</si>
  <si>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</si>
  <si>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</si>
  <si>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</si>
  <si>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</si>
  <si>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</si>
  <si>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</si>
  <si>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</si>
  <si>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</si>
  <si>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</si>
  <si>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</si>
  <si>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</si>
  <si>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</si>
  <si>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</si>
  <si>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</si>
  <si>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</si>
  <si>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</si>
  <si>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</si>
  <si>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</si>
  <si>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</si>
  <si>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</si>
  <si>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</si>
  <si>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</si>
  <si>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</si>
  <si>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</si>
  <si>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</si>
  <si>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</si>
  <si>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</si>
  <si>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</si>
  <si>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</si>
  <si>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</si>
  <si>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</si>
  <si>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</si>
  <si>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</si>
  <si>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</si>
  <si>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</si>
  <si>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</si>
  <si>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</si>
  <si>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</si>
  <si>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</si>
  <si>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</si>
  <si>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</si>
  <si>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</si>
  <si>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</si>
  <si>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</si>
  <si>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</si>
  <si>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</si>
  <si>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</si>
  <si>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</si>
  <si>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</si>
  <si>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</si>
  <si>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</si>
  <si>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</si>
  <si>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</si>
  <si>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</si>
  <si>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</si>
  <si>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</si>
  <si>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</si>
  <si>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</si>
  <si>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</si>
  <si>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</si>
  <si>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</si>
  <si>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</si>
  <si>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</si>
  <si>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</si>
  <si>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</si>
  <si>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</si>
  <si>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</si>
  <si>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</si>
  <si>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</si>
  <si>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</si>
  <si>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</si>
  <si>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</si>
  <si>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</si>
  <si>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</si>
  <si>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</si>
  <si>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</si>
  <si>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</si>
  <si>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</si>
  <si>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</si>
  <si>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</si>
  <si>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</si>
  <si>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</si>
  <si>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</si>
  <si>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</si>
  <si>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</si>
  <si>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</si>
  <si>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</si>
  <si>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</si>
  <si>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</si>
  <si>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</si>
  <si>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</si>
  <si>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</si>
  <si>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</si>
  <si>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</si>
  <si>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</si>
  <si>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</si>
  <si>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</si>
  <si>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</si>
  <si>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</si>
  <si>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</si>
  <si>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</si>
  <si>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</si>
  <si>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</si>
  <si>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</si>
  <si>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</si>
  <si>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</si>
  <si>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</si>
  <si>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</si>
  <si>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</si>
  <si>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</si>
  <si>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</si>
  <si>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</si>
  <si>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</si>
  <si>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</si>
  <si>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</si>
  <si>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</si>
  <si>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</si>
  <si>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</si>
  <si>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</si>
  <si>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</si>
  <si>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</si>
  <si>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</si>
  <si>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</si>
  <si>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</si>
  <si>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</si>
  <si>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</si>
  <si>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</si>
  <si>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</si>
  <si>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</si>
  <si>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</si>
  <si>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</si>
  <si>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</si>
  <si>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</si>
  <si>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</si>
  <si>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</si>
  <si>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</si>
  <si>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</si>
  <si>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</si>
  <si>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</si>
  <si>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</si>
  <si>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</si>
  <si>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</si>
  <si>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</si>
  <si>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</si>
  <si>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</si>
  <si>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</si>
  <si>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</si>
  <si>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</si>
  <si>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</si>
  <si>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</si>
  <si>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</si>
  <si>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</si>
  <si>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</si>
  <si>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</si>
  <si>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</si>
  <si>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</si>
  <si>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</si>
  <si>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</si>
  <si>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</si>
  <si>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</si>
  <si>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</si>
  <si>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</si>
  <si>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</si>
  <si>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</si>
  <si>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</si>
  <si>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</si>
  <si>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</si>
  <si>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</si>
  <si>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</si>
  <si>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</si>
  <si>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</si>
  <si>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</si>
  <si>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</si>
  <si>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</si>
  <si>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</si>
  <si>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</si>
  <si>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</si>
  <si>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</si>
  <si>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</si>
  <si>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</si>
  <si>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</si>
  <si>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</si>
  <si>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</si>
  <si>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</si>
  <si>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</si>
  <si>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</si>
  <si>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</si>
  <si>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</si>
  <si>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</si>
  <si>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</si>
  <si>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</si>
  <si>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</si>
  <si>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</si>
  <si>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</si>
  <si>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</si>
  <si>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</si>
  <si>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</si>
  <si>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</si>
  <si>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</si>
  <si>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</si>
  <si>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</si>
  <si>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</si>
  <si>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</si>
  <si>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</si>
  <si>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</si>
  <si>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</si>
  <si>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</si>
  <si>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</si>
  <si>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</si>
  <si>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</si>
  <si>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</si>
  <si>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</si>
  <si>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</si>
  <si>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</si>
  <si>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</si>
  <si>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</si>
  <si>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</si>
  <si>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</si>
  <si>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</si>
  <si>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</si>
  <si>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</si>
  <si>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</si>
  <si>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</si>
  <si>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</si>
  <si>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</si>
  <si>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</si>
  <si>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</si>
  <si>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</si>
  <si>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</si>
  <si>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</si>
  <si>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</si>
  <si>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</si>
  <si>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</si>
  <si>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</si>
  <si>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</si>
  <si>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</si>
  <si>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</si>
  <si>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</si>
  <si>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</si>
  <si>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</si>
  <si>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</si>
  <si>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</si>
  <si>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</si>
  <si>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</si>
  <si>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</si>
  <si>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</si>
  <si>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</si>
  <si>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</si>
  <si>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</si>
  <si>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</si>
  <si>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</si>
  <si>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</si>
  <si>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</si>
  <si>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</si>
  <si>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</si>
  <si>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</si>
  <si>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</si>
  <si>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</si>
  <si>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</si>
  <si>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</si>
  <si>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</si>
  <si>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</si>
  <si>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</si>
  <si>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</si>
  <si>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</si>
  <si>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</si>
  <si>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</si>
  <si>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</si>
  <si>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</si>
  <si>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</si>
  <si>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</si>
  <si>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</si>
  <si>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</si>
  <si>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</si>
  <si>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</si>
  <si>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</si>
  <si>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</si>
  <si>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</si>
  <si>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</si>
  <si>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</si>
  <si>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</si>
  <si>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</si>
  <si>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</si>
  <si>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</si>
  <si>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</si>
  <si>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</si>
  <si>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</si>
  <si>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</si>
  <si>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</si>
  <si>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</si>
  <si>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</si>
  <si>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</si>
  <si>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</si>
  <si>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</si>
  <si>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</si>
  <si>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</si>
  <si>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</si>
  <si>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</si>
  <si>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</si>
  <si>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</si>
  <si>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</si>
  <si>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</si>
  <si>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</si>
  <si>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</si>
  <si>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</si>
  <si>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</si>
  <si>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</si>
  <si>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</si>
  <si>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</si>
  <si>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</si>
  <si>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</si>
  <si>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</si>
  <si>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</si>
  <si>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</si>
  <si>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</si>
  <si>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</si>
  <si>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</si>
  <si>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</si>
  <si>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</si>
  <si>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</si>
  <si>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</si>
  <si>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</si>
  <si>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</si>
  <si>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</si>
  <si>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</si>
  <si>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</si>
  <si>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</si>
  <si>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</si>
  <si>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</si>
  <si>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</si>
  <si>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</si>
  <si>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</si>
  <si>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</si>
  <si>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</si>
  <si>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</si>
  <si>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</si>
  <si>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</si>
  <si>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</si>
  <si>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</si>
  <si>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</si>
  <si>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</si>
  <si>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</si>
  <si>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</si>
  <si>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</si>
  <si>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</si>
  <si>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</si>
  <si>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</si>
  <si>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</si>
  <si>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</si>
  <si>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</si>
  <si>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</si>
  <si>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</si>
  <si>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</si>
  <si>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</si>
  <si>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</si>
  <si>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</si>
  <si>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</si>
  <si>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</si>
  <si>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</si>
  <si>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</si>
  <si>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</si>
  <si>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</si>
  <si>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</si>
  <si>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</si>
  <si>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</si>
  <si>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</si>
  <si>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</si>
  <si>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</si>
  <si>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</si>
  <si>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</si>
  <si>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</si>
  <si>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</si>
  <si>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</si>
  <si>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</si>
  <si>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</si>
  <si>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</si>
  <si>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</si>
  <si>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</si>
  <si>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</si>
  <si>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</si>
  <si>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</si>
  <si>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</si>
  <si>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</si>
  <si>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</si>
  <si>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</si>
  <si>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</si>
  <si>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</si>
  <si>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</si>
  <si>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</si>
  <si>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</si>
  <si>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</si>
  <si>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</si>
  <si>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</si>
  <si>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</si>
  <si>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</si>
  <si>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</si>
  <si>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</si>
  <si>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</si>
  <si>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</si>
  <si>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</si>
  <si>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</si>
  <si>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</si>
  <si>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</si>
  <si>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</si>
  <si>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</si>
  <si>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</si>
  <si>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</si>
  <si>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</si>
  <si>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</si>
  <si>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</si>
  <si>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</si>
  <si>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</si>
  <si>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</si>
  <si>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</si>
  <si>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</si>
  <si>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</si>
  <si>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</si>
  <si>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</si>
  <si>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</si>
  <si>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</si>
  <si>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</si>
  <si>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</si>
  <si>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</si>
  <si>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</si>
  <si>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</si>
  <si>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</si>
  <si>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</si>
  <si>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</si>
  <si>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</si>
  <si>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</si>
  <si>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</si>
  <si>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</si>
  <si>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</si>
  <si>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</si>
  <si>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</si>
  <si>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</si>
  <si>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</si>
  <si>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</si>
  <si>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</si>
  <si>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</si>
  <si>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</si>
  <si>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</si>
  <si>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</si>
  <si>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</si>
  <si>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</si>
  <si>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</si>
  <si>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</si>
  <si>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</si>
  <si>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</si>
  <si>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</si>
  <si>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</si>
  <si>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</si>
  <si>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</si>
  <si>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</si>
  <si>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</si>
  <si>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</si>
  <si>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</si>
  <si>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</si>
  <si>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</si>
  <si>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</si>
  <si>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</si>
  <si>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</si>
  <si>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</si>
  <si>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</si>
  <si>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</si>
  <si>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</si>
  <si>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</si>
  <si>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</si>
  <si>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</si>
  <si>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</si>
  <si>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</si>
  <si>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</si>
  <si>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</si>
  <si>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</si>
  <si>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</si>
  <si>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</si>
  <si>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</si>
  <si>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</si>
  <si>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</si>
  <si>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</si>
  <si>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</si>
  <si>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</si>
  <si>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</si>
  <si>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</si>
  <si>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</si>
  <si>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</si>
  <si>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</si>
  <si>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</si>
  <si>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</si>
  <si>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</si>
  <si>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</si>
  <si>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</si>
  <si>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</si>
  <si>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</si>
  <si>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</si>
  <si>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</si>
  <si>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</si>
  <si>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</si>
  <si>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</si>
  <si>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</si>
  <si>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</si>
  <si>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</si>
  <si>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</si>
  <si>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</si>
  <si>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</si>
  <si>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</si>
  <si>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</si>
  <si>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</si>
  <si>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</si>
  <si>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</si>
  <si>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</si>
  <si>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</si>
  <si>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</si>
  <si>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</si>
  <si>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</si>
  <si>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</si>
  <si>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</si>
  <si>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</si>
  <si>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</si>
  <si>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</si>
  <si>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</si>
  <si>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</si>
  <si>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</si>
  <si>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</si>
  <si>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</si>
  <si>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</si>
  <si>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</si>
  <si>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</si>
  <si>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</si>
  <si>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</si>
  <si>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</si>
  <si>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</si>
  <si>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</si>
  <si>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</si>
  <si>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</si>
  <si>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</si>
  <si>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</si>
  <si>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</si>
  <si>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</si>
  <si>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</si>
  <si>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</si>
  <si>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</si>
  <si>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</si>
  <si>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</si>
  <si>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</si>
  <si>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</si>
  <si>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</si>
  <si>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</si>
  <si>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</si>
  <si>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</si>
  <si>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</si>
  <si>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</si>
  <si>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</si>
  <si>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</si>
  <si>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</si>
  <si>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</si>
  <si>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</si>
  <si>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</si>
  <si>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</si>
  <si>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</si>
  <si>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</si>
  <si>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</si>
  <si>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</si>
  <si>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</si>
  <si>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</si>
  <si>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</si>
  <si>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</si>
  <si>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</si>
  <si>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</si>
  <si>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</si>
  <si>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</si>
  <si>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</si>
  <si>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</si>
  <si>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</si>
  <si>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</si>
  <si>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</si>
  <si>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</si>
  <si>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</si>
  <si>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</si>
  <si>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</si>
  <si>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</si>
  <si>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</si>
  <si>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</si>
  <si>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</si>
  <si>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</si>
  <si>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</si>
  <si>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</si>
  <si>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</si>
  <si>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</si>
  <si>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</si>
  <si>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</si>
  <si>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</si>
  <si>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</si>
  <si>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</si>
  <si>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</si>
  <si>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</si>
  <si>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</si>
  <si>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</si>
  <si>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</si>
  <si>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</si>
  <si>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</si>
  <si>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</si>
  <si>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</si>
  <si>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</si>
  <si>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</si>
  <si>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</si>
  <si>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</si>
  <si>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</si>
  <si>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</si>
  <si>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</si>
  <si>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</si>
  <si>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</si>
  <si>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</si>
  <si>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</si>
  <si>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</si>
  <si>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</si>
  <si>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</si>
  <si>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</si>
  <si>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</si>
  <si>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</si>
  <si>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</si>
  <si>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</si>
  <si>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</si>
  <si>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</si>
  <si>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</si>
  <si>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</si>
  <si>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</si>
  <si>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</si>
  <si>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</si>
  <si>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</si>
  <si>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</si>
  <si>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</si>
  <si>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</si>
  <si>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</si>
  <si>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</si>
  <si>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</si>
  <si>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</si>
  <si>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</si>
  <si>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</si>
  <si>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</si>
  <si>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</si>
  <si>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</si>
  <si>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</si>
  <si>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</si>
  <si>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</si>
  <si>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</si>
  <si>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</si>
  <si>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</si>
  <si>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</si>
  <si>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</si>
  <si>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</si>
  <si>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</si>
  <si>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</si>
  <si>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</si>
  <si>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</si>
  <si>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</si>
  <si>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</si>
  <si>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</si>
  <si>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</si>
  <si>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</si>
  <si>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</si>
  <si>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</si>
  <si>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</si>
  <si>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</si>
  <si>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</si>
  <si>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</si>
  <si>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</si>
  <si>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</si>
  <si>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</si>
  <si>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</si>
  <si>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</si>
  <si>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</si>
  <si>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</si>
  <si>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</si>
  <si>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</si>
  <si>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</si>
  <si>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</si>
  <si>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</si>
  <si>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</si>
  <si>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</si>
  <si>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</si>
  <si>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</si>
  <si>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</si>
  <si>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</si>
  <si>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</si>
  <si>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</si>
  <si>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</si>
  <si>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</si>
  <si>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</si>
  <si>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</si>
  <si>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</si>
  <si>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</si>
  <si>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</si>
  <si>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</si>
  <si>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</si>
  <si>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</si>
  <si>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</si>
  <si>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</si>
  <si>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</si>
  <si>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</si>
  <si>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</si>
  <si>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</si>
  <si>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</si>
  <si>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</si>
  <si>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</si>
  <si>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</si>
  <si>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</si>
  <si>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</si>
  <si>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</si>
  <si>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</si>
  <si>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</si>
  <si>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</si>
  <si>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</si>
  <si>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</si>
  <si>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</si>
  <si>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</si>
  <si>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</si>
  <si>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</si>
  <si>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</si>
  <si>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</si>
  <si>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</si>
  <si>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</si>
  <si>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</si>
  <si>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</si>
  <si>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</si>
  <si>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</si>
  <si>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</si>
  <si>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</si>
  <si>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</si>
  <si>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</si>
  <si>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</si>
  <si>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</si>
  <si>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</si>
  <si>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</si>
  <si>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</si>
  <si>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</si>
  <si>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</si>
  <si>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</si>
  <si>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</si>
  <si>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</si>
  <si>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</si>
  <si>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</si>
  <si>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</si>
  <si>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</si>
  <si>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</si>
  <si>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</si>
  <si>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</si>
  <si>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</si>
  <si>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</si>
  <si>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</si>
  <si>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</si>
  <si>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</si>
  <si>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</si>
  <si>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</si>
  <si>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</si>
  <si>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</si>
  <si>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</si>
  <si>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</si>
  <si>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</si>
  <si>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</si>
  <si>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</si>
  <si>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</si>
  <si>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</si>
  <si>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</si>
  <si>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</si>
  <si>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</si>
  <si>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</si>
  <si>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</si>
  <si>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</si>
  <si>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</si>
  <si>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</si>
  <si>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</si>
  <si>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</si>
  <si>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</si>
  <si>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</si>
  <si>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</si>
  <si>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</si>
  <si>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</si>
  <si>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</si>
  <si>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</si>
  <si>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</si>
  <si>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</si>
  <si>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</si>
  <si>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</si>
  <si>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</si>
  <si>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</si>
  <si>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</si>
  <si>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</si>
  <si>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</si>
  <si>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</si>
  <si>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</si>
  <si>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</si>
  <si>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</si>
  <si>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</si>
  <si>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</si>
  <si>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</si>
  <si>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</si>
  <si>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</si>
  <si>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</si>
  <si>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</si>
  <si>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</si>
  <si>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</si>
  <si>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</si>
  <si>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</si>
  <si>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</si>
  <si>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</si>
  <si>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</si>
  <si>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</si>
  <si>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</si>
  <si>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</si>
  <si>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</si>
  <si>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</si>
  <si>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</si>
  <si>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</si>
  <si>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</si>
  <si>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</si>
  <si>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</si>
  <si>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</si>
  <si>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</si>
  <si>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</si>
  <si>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</si>
  <si>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</si>
  <si>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</si>
  <si>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</si>
  <si>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</si>
  <si>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</si>
  <si>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</si>
  <si>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</si>
  <si>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</si>
  <si>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</si>
  <si>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</si>
  <si>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</si>
  <si>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</si>
  <si>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</si>
  <si>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</si>
  <si>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</si>
  <si>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</si>
  <si>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</si>
  <si>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</si>
  <si>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</si>
  <si>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</si>
  <si>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</si>
  <si>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</si>
  <si>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</si>
  <si>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</si>
  <si>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</si>
  <si>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</si>
  <si>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</si>
  <si>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</si>
  <si>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</si>
  <si>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</si>
  <si>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</si>
  <si>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</si>
  <si>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</si>
  <si>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</si>
  <si>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</si>
  <si>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</si>
  <si>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</si>
  <si>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</si>
  <si>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</si>
  <si>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</si>
  <si>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</si>
  <si>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</si>
  <si>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</si>
  <si>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</si>
  <si>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</si>
  <si>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</si>
  <si>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</si>
  <si>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</si>
  <si>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</si>
  <si>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</si>
  <si>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</si>
  <si>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</si>
  <si>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</si>
  <si>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</si>
  <si>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</si>
  <si>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</si>
  <si>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</si>
  <si>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</si>
  <si>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</si>
  <si>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</si>
  <si>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</si>
  <si>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</si>
  <si>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</si>
  <si>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</si>
  <si>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</si>
  <si>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</si>
  <si>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</si>
  <si>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</si>
  <si>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</si>
  <si>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</si>
  <si>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</si>
  <si>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</si>
  <si>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</si>
  <si>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</si>
  <si>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</si>
  <si>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</si>
  <si>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</si>
  <si>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</si>
  <si>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</si>
  <si>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</si>
  <si>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</si>
  <si>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</si>
  <si>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</si>
  <si>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</si>
  <si>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</si>
  <si>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</si>
  <si>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</si>
  <si>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</si>
  <si>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</si>
  <si>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</si>
  <si>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</si>
  <si>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</si>
  <si>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</si>
  <si>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</si>
  <si>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</si>
  <si>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</si>
  <si>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</si>
  <si>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</si>
  <si>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</si>
  <si>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</si>
  <si>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</si>
  <si>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</si>
  <si>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</si>
  <si>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</si>
  <si>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</si>
  <si>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</si>
  <si>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</si>
  <si>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</si>
  <si>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</si>
  <si>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</si>
  <si>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</si>
  <si>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</si>
  <si>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</si>
  <si>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</si>
  <si>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</si>
  <si>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</si>
  <si>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</si>
  <si>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</si>
  <si>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</si>
  <si>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</si>
  <si>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</si>
  <si>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</si>
  <si>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</si>
  <si>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</si>
  <si>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</si>
  <si>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</si>
  <si>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</si>
  <si>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</si>
  <si>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</si>
  <si>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</si>
  <si>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</si>
  <si>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</si>
  <si>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</si>
  <si>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</si>
  <si>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</si>
  <si>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</si>
  <si>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</si>
  <si>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</si>
  <si>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</si>
  <si>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</si>
  <si>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</si>
  <si>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</si>
  <si>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</si>
  <si>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</si>
  <si>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</si>
  <si>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</si>
  <si>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</si>
  <si>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</si>
  <si>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</si>
  <si>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</si>
  <si>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</si>
  <si>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</si>
  <si>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</si>
  <si>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</si>
  <si>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</si>
  <si>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</si>
  <si>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</si>
  <si>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</si>
  <si>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</si>
  <si>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</si>
  <si>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</si>
  <si>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</si>
  <si>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</si>
  <si>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</si>
  <si>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</si>
  <si>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</si>
  <si>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</si>
  <si>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</si>
  <si>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</si>
  <si>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</si>
  <si>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</si>
  <si>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</si>
  <si>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</si>
  <si>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</si>
  <si>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</si>
  <si>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</si>
  <si>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</si>
  <si>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</si>
  <si>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</si>
  <si>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</si>
  <si>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</si>
  <si>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</si>
  <si>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</si>
  <si>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</si>
  <si>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</si>
  <si>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</si>
  <si>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</si>
  <si>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</si>
  <si>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</si>
  <si>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</si>
  <si>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</si>
  <si>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</si>
  <si>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</si>
  <si>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</si>
  <si>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</si>
  <si>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</si>
  <si>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</si>
  <si>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</si>
  <si>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</si>
  <si>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</si>
  <si>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</si>
  <si>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</si>
  <si>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</si>
  <si>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</si>
  <si>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</si>
  <si>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</si>
  <si>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</si>
  <si>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</si>
  <si>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</si>
  <si>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</si>
  <si>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</si>
  <si>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</si>
  <si>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</si>
  <si>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</si>
  <si>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</si>
  <si>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</si>
  <si>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</si>
  <si>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</si>
  <si>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</si>
  <si>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</si>
  <si>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</si>
  <si>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</si>
  <si>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</si>
  <si>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</si>
  <si>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</si>
  <si>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</si>
  <si>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</si>
  <si>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</si>
  <si>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</si>
  <si>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</si>
  <si>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</si>
  <si>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</si>
  <si>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</si>
  <si>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</si>
  <si>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</si>
  <si>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</si>
  <si>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</si>
  <si>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</si>
  <si>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</si>
  <si>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</si>
  <si>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</si>
  <si>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</si>
  <si>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</si>
  <si>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</si>
  <si>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</si>
  <si>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</si>
  <si>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</si>
  <si>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</si>
  <si>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</si>
  <si>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</si>
  <si>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</si>
  <si>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</si>
  <si>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</si>
  <si>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</si>
  <si>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</si>
  <si>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</si>
  <si>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</si>
  <si>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</si>
  <si>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</si>
  <si>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</si>
  <si>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</si>
  <si>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</si>
  <si>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</si>
  <si>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</si>
  <si>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</si>
  <si>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</si>
  <si>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</si>
  <si>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</si>
  <si>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</si>
  <si>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</si>
  <si>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</si>
  <si>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</si>
  <si>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</si>
  <si>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</si>
  <si>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</si>
  <si>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</si>
  <si>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</si>
  <si>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</si>
  <si>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</si>
  <si>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</si>
  <si>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</si>
  <si>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</si>
  <si>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</si>
  <si>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</si>
  <si>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</si>
  <si>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</si>
  <si>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</si>
  <si>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</si>
  <si>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</si>
  <si>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</si>
  <si>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</si>
  <si>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</si>
  <si>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</si>
  <si>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</si>
  <si>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</si>
  <si>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</si>
  <si>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</si>
  <si>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</si>
  <si>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</si>
  <si>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</si>
  <si>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</si>
  <si>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</si>
  <si>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</si>
  <si>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</si>
  <si>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</si>
  <si>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</si>
  <si>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</si>
  <si>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</si>
  <si>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</si>
  <si>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</si>
  <si>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</si>
  <si>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</si>
  <si>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</si>
  <si>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</si>
  <si>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</si>
  <si>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</si>
  <si>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</si>
  <si>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</si>
  <si>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</si>
  <si>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</si>
  <si>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</si>
  <si>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</si>
  <si>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</si>
  <si>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</si>
  <si>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</si>
  <si>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</si>
  <si>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</si>
  <si>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</si>
  <si>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</si>
  <si>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</si>
  <si>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</si>
  <si>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</si>
  <si>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</si>
  <si>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</si>
  <si>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</si>
  <si>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</si>
  <si>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</si>
  <si>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</si>
  <si>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</si>
  <si>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</si>
  <si>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</si>
  <si>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</si>
  <si>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</si>
  <si>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</si>
  <si>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</si>
  <si>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</si>
  <si>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</si>
  <si>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</si>
  <si>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</si>
  <si>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</si>
  <si>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</si>
  <si>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</si>
  <si>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</si>
  <si>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</si>
  <si>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</si>
  <si>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</si>
  <si>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</si>
  <si>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</si>
  <si>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</si>
  <si>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</si>
  <si>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</si>
  <si>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</si>
  <si>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</si>
  <si>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</si>
  <si>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</si>
  <si>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</si>
  <si>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</si>
  <si>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</si>
  <si>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</si>
  <si>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</si>
  <si>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</si>
  <si>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</si>
  <si>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</si>
  <si>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</si>
  <si>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</si>
  <si>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</si>
  <si>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</si>
  <si>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</si>
  <si>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</si>
  <si>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</si>
  <si>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</si>
  <si>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</si>
  <si>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</si>
  <si>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</si>
  <si>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</si>
  <si>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</si>
  <si>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</si>
  <si>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</si>
  <si>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</si>
  <si>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</si>
  <si>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</si>
  <si>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</si>
  <si>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</si>
  <si>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</si>
  <si>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</si>
  <si>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</si>
  <si>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</si>
  <si>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</si>
  <si>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</si>
  <si>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</si>
  <si>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</si>
  <si>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</si>
  <si>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</si>
  <si>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</si>
  <si>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</si>
  <si>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</si>
  <si>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</si>
  <si>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</si>
  <si>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</si>
  <si>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</si>
  <si>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</si>
  <si>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</si>
  <si>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</si>
  <si>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</si>
  <si>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</si>
  <si>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</si>
  <si>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</si>
  <si>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</si>
  <si>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</si>
  <si>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</si>
  <si>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</si>
  <si>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</si>
  <si>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</si>
  <si>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</si>
  <si>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</si>
  <si>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</si>
  <si>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</si>
  <si>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</si>
  <si>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</si>
  <si>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</si>
  <si>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</si>
  <si>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</si>
  <si>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</si>
  <si>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</si>
  <si>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</si>
  <si>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</si>
  <si>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</si>
  <si>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</si>
  <si>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</si>
  <si>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</si>
  <si>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</si>
  <si>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</si>
  <si>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</si>
  <si>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</si>
  <si>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</si>
  <si>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</si>
  <si>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</si>
  <si>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</si>
  <si>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</si>
  <si>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</si>
  <si>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</si>
  <si>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</si>
  <si>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</si>
  <si>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</si>
  <si>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</si>
  <si>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</si>
  <si>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</si>
  <si>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</si>
  <si>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</si>
  <si>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</si>
  <si>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</si>
  <si>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</si>
  <si>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</si>
  <si>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</si>
  <si>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</si>
  <si>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</si>
  <si>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</si>
  <si>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</si>
  <si>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</si>
  <si>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</si>
  <si>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</si>
  <si>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</si>
  <si>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</si>
  <si>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</si>
  <si>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</si>
  <si>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</si>
  <si>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</si>
  <si>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</si>
  <si>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</si>
  <si>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</si>
  <si>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</si>
  <si>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</si>
  <si>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</si>
  <si>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</si>
  <si>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</si>
  <si>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</si>
  <si>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</si>
  <si>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</si>
  <si>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</si>
  <si>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</si>
  <si>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</si>
  <si>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</si>
  <si>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</si>
  <si>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</si>
  <si>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</si>
  <si>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</si>
  <si>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</si>
  <si>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</si>
  <si>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</si>
  <si>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</si>
  <si>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</si>
  <si>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</si>
  <si>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</si>
  <si>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</si>
  <si>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</si>
  <si>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</si>
  <si>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</si>
  <si>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</si>
  <si>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</si>
  <si>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</si>
  <si>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</si>
  <si>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</si>
  <si>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</si>
  <si>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</si>
  <si>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</si>
  <si>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</si>
  <si>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</si>
  <si>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</si>
  <si>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</si>
  <si>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</si>
  <si>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</si>
  <si>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</si>
  <si>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</si>
  <si>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</si>
  <si>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</si>
  <si>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</si>
  <si>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</si>
  <si>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</si>
  <si>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</si>
  <si>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</si>
  <si>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</si>
  <si>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</si>
  <si>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</si>
  <si>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</si>
  <si>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</si>
  <si>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</si>
  <si>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</si>
  <si>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</si>
  <si>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</si>
  <si>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</si>
  <si>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</si>
  <si>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</si>
  <si>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</si>
  <si>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</si>
  <si>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</si>
  <si>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</si>
  <si>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</si>
  <si>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</si>
  <si>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</si>
  <si>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</si>
  <si>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</si>
  <si>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</si>
  <si>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</si>
  <si>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</si>
  <si>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</si>
  <si>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</si>
  <si>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</si>
  <si>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</si>
  <si>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</si>
  <si>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</si>
  <si>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</si>
  <si>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</si>
  <si>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</si>
  <si>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</si>
  <si>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</si>
  <si>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</si>
  <si>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</si>
  <si>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</si>
  <si>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</si>
  <si>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</si>
  <si>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</si>
  <si>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</si>
  <si>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</si>
  <si>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</si>
  <si>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</si>
  <si>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</si>
  <si>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</si>
  <si>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</si>
  <si>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</si>
  <si>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</si>
  <si>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</si>
  <si>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</si>
  <si>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</si>
  <si>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</si>
  <si>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</si>
  <si>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</si>
  <si>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</si>
  <si>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</si>
  <si>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</si>
  <si>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</si>
  <si>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</si>
  <si>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</si>
  <si>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</si>
  <si>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</si>
  <si>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</si>
  <si>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</si>
  <si>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</si>
  <si>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</si>
  <si>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</si>
  <si>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</si>
  <si>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</si>
  <si>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</si>
  <si>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</si>
  <si>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</si>
  <si>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</si>
  <si>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</si>
  <si>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</si>
  <si>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</si>
  <si>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</si>
  <si>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</si>
  <si>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</si>
  <si>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</si>
  <si>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</si>
  <si>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</si>
  <si>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</si>
  <si>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</si>
  <si>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</si>
  <si>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</si>
  <si>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</si>
  <si>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</si>
  <si>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</si>
  <si>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</si>
  <si>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</si>
  <si>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</si>
  <si>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</si>
  <si>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</si>
  <si>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</si>
  <si>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</si>
  <si>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</si>
  <si>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</si>
  <si>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</si>
  <si>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</si>
  <si>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</si>
  <si>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</si>
  <si>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</si>
  <si>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</si>
  <si>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</si>
  <si>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</si>
  <si>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</si>
  <si>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</si>
  <si>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</si>
  <si>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</si>
  <si>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</si>
  <si>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</si>
  <si>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</si>
  <si>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</si>
  <si>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</si>
  <si>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</si>
  <si>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</si>
  <si>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</si>
  <si>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</si>
  <si>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</si>
  <si>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</si>
  <si>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</si>
  <si>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</si>
  <si>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</si>
  <si>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</si>
  <si>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</si>
  <si>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</si>
  <si>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</si>
  <si>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</si>
  <si>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</si>
  <si>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</si>
  <si>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</si>
  <si>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</si>
  <si>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</si>
  <si>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</si>
  <si>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</si>
  <si>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</si>
  <si>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</si>
  <si>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</si>
  <si>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</si>
  <si>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</si>
  <si>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</si>
  <si>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</si>
  <si>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</si>
  <si>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</si>
  <si>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</si>
  <si>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</si>
  <si>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</si>
  <si>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</si>
  <si>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</si>
  <si>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</si>
  <si>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</si>
  <si>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</si>
  <si>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</si>
  <si>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</si>
  <si>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</si>
  <si>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</si>
  <si>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</si>
  <si>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</si>
  <si>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</si>
  <si>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</si>
  <si>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</si>
  <si>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</si>
  <si>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</si>
  <si>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</si>
  <si>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</si>
  <si>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</si>
  <si>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</si>
  <si>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</si>
  <si>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</si>
  <si>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</si>
  <si>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</si>
  <si>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</si>
  <si>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</si>
  <si>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</si>
  <si>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</si>
  <si>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</si>
  <si>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</si>
  <si>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</si>
  <si>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</si>
  <si>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</si>
  <si>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</si>
  <si>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</si>
  <si>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</si>
  <si>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</si>
  <si>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</si>
  <si>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</si>
  <si>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</si>
  <si>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</si>
  <si>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</si>
  <si>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</si>
  <si>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</si>
  <si>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</si>
  <si>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</si>
  <si>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</si>
  <si>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</si>
  <si>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</si>
  <si>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</si>
  <si>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</si>
  <si>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</si>
  <si>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</si>
  <si>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</si>
  <si>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</si>
  <si>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</si>
  <si>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</si>
  <si>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</si>
  <si>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</si>
  <si>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</si>
  <si>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</si>
  <si>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</si>
  <si>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</si>
  <si>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</si>
  <si>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</si>
  <si>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</si>
  <si>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</si>
  <si>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</si>
  <si>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</si>
  <si>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</si>
  <si>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</si>
  <si>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</si>
  <si>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</si>
  <si>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</si>
  <si>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</si>
  <si>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</si>
  <si>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</si>
  <si>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</si>
  <si>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</si>
  <si>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</si>
  <si>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</si>
  <si>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</si>
  <si>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</si>
  <si>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</si>
  <si>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</si>
  <si>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</si>
  <si>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</si>
  <si>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</si>
  <si>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</si>
  <si>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</si>
  <si>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</si>
  <si>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</si>
  <si>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</si>
  <si>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</si>
  <si>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</si>
  <si>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</si>
  <si>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</si>
  <si>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</si>
  <si>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</si>
  <si>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</si>
  <si>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</si>
  <si>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</si>
  <si>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</si>
  <si>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</si>
  <si>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</si>
  <si>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</si>
  <si>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</si>
  <si>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</si>
  <si>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</si>
  <si>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</si>
  <si>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</si>
  <si>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</si>
  <si>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</si>
  <si>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</si>
  <si>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</si>
  <si>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</si>
  <si>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</si>
  <si>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</si>
  <si>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</si>
  <si>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</si>
  <si>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</si>
  <si>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</si>
  <si>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</si>
  <si>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</si>
  <si>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</si>
  <si>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</si>
  <si>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</si>
  <si>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</si>
  <si>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</si>
  <si>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</si>
  <si>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</si>
  <si>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</si>
  <si>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</si>
  <si>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</si>
  <si>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</si>
  <si>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</si>
  <si>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</si>
  <si>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</si>
  <si>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</si>
  <si>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</si>
  <si>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</si>
  <si>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</si>
  <si>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</si>
  <si>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</si>
  <si>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</si>
  <si>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</si>
  <si>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</si>
  <si>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</si>
  <si>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</si>
  <si>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</si>
  <si>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</si>
  <si>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</si>
  <si>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</si>
  <si>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</si>
  <si>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</si>
  <si>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</si>
  <si>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</si>
  <si>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</si>
  <si>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</si>
  <si>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</si>
  <si>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</si>
  <si>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</si>
  <si>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</si>
  <si>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</si>
  <si>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</si>
  <si>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</si>
  <si>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</si>
  <si>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</si>
  <si>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</si>
  <si>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</si>
  <si>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</si>
  <si>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</si>
  <si>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</si>
  <si>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</si>
  <si>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</si>
  <si>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</si>
  <si>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</si>
  <si>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</si>
  <si>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</si>
  <si>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</si>
  <si>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</si>
  <si>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</si>
  <si>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</si>
  <si>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</si>
  <si>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</si>
  <si>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</si>
  <si>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</si>
  <si>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</si>
  <si>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</si>
  <si>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</si>
  <si>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</si>
  <si>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</si>
  <si>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</si>
  <si>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</si>
  <si>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</si>
  <si>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</si>
  <si>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</si>
  <si>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</si>
  <si>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</si>
  <si>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</si>
  <si>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</si>
  <si>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</si>
  <si>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</si>
  <si>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</si>
  <si>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</si>
  <si>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</si>
  <si>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</si>
  <si>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</si>
  <si>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</si>
  <si>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</si>
  <si>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</si>
  <si>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</si>
  <si>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</si>
  <si>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</si>
  <si>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</si>
  <si>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</si>
  <si>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</si>
  <si>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</si>
  <si>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</si>
  <si>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</si>
  <si>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</si>
  <si>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</si>
  <si>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</si>
  <si>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</si>
  <si>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</si>
  <si>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</si>
  <si>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</si>
  <si>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</si>
  <si>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</si>
  <si>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</si>
  <si>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</si>
  <si>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</si>
  <si>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</si>
  <si>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</si>
  <si>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</si>
  <si>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</si>
  <si>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</si>
  <si>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</si>
  <si>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</si>
  <si>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</si>
  <si>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</si>
  <si>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</si>
  <si>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</si>
  <si>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</si>
  <si>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</si>
  <si>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</si>
  <si>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</si>
  <si>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</si>
  <si>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</si>
  <si>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</si>
  <si>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</si>
  <si>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</si>
  <si>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</si>
  <si>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</si>
  <si>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</si>
  <si>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</si>
  <si>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</si>
  <si>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</si>
  <si>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</si>
  <si>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</si>
  <si>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</si>
  <si>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</si>
  <si>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</si>
  <si>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</si>
  <si>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</si>
  <si>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</si>
  <si>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</si>
  <si>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</si>
  <si>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</si>
  <si>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</si>
  <si>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</si>
  <si>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</si>
  <si>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</si>
  <si>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</si>
  <si>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</si>
  <si>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</si>
  <si>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</si>
  <si>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</si>
  <si>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</si>
  <si>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</si>
  <si>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</si>
  <si>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</si>
  <si>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</si>
  <si>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</si>
  <si>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</si>
  <si>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</si>
  <si>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</si>
  <si>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</si>
  <si>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</si>
  <si>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</si>
  <si>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</si>
  <si>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</si>
  <si>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</si>
  <si>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</si>
  <si>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</si>
  <si>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</si>
  <si>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</si>
  <si>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</si>
  <si>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</si>
  <si>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</si>
  <si>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</si>
  <si>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</si>
  <si>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</si>
  <si>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</si>
  <si>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</si>
  <si>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</si>
  <si>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</si>
  <si>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</si>
  <si>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</si>
  <si>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</si>
  <si>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</si>
  <si>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</si>
  <si>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</si>
  <si>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</si>
  <si>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</si>
  <si>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</si>
  <si>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</si>
  <si>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</si>
  <si>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</si>
  <si>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</si>
  <si>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</si>
  <si>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</si>
  <si>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</si>
  <si>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</si>
  <si>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</si>
  <si>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</si>
  <si>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</si>
  <si>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</si>
  <si>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</si>
  <si>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</si>
  <si>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</si>
  <si>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</si>
  <si>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</si>
  <si>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</si>
  <si>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</si>
  <si>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</si>
  <si>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</si>
  <si>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</si>
  <si>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</si>
  <si>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</si>
  <si>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</si>
  <si>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</si>
  <si>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</si>
  <si>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</si>
  <si>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</si>
  <si>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</si>
  <si>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</si>
  <si>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</si>
  <si>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</si>
  <si>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</si>
  <si>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</si>
  <si>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</si>
  <si>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</si>
  <si>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</si>
  <si>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</si>
  <si>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</si>
  <si>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</si>
  <si>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</si>
  <si>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</si>
  <si>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</si>
  <si>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</si>
  <si>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</si>
  <si>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</si>
  <si>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</si>
  <si>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</si>
  <si>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</si>
  <si>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</si>
  <si>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</si>
  <si>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</si>
  <si>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</si>
  <si>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</si>
  <si>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</si>
  <si>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</si>
  <si>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</si>
  <si>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</si>
  <si>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</si>
  <si>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</si>
  <si>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</si>
  <si>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</si>
  <si>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</si>
  <si>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</si>
  <si>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</si>
  <si>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</si>
  <si>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</si>
  <si>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</si>
  <si>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</si>
  <si>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</si>
  <si>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</si>
  <si>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</si>
  <si>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</si>
  <si>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</si>
  <si>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</si>
  <si>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</si>
  <si>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</si>
  <si>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</si>
  <si>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</si>
  <si>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</si>
  <si>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</si>
  <si>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</si>
  <si>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</si>
  <si>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</si>
  <si>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</si>
  <si>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</si>
  <si>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</si>
  <si>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</si>
  <si>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</si>
  <si>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</si>
  <si>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</si>
  <si>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</si>
  <si>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</si>
  <si>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</si>
  <si>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</si>
  <si>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</si>
  <si>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</si>
  <si>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</si>
  <si>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</si>
  <si>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</si>
  <si>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</si>
  <si>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</si>
  <si>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</si>
  <si>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</si>
  <si>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</si>
  <si>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</si>
  <si>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</si>
  <si>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</si>
  <si>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</si>
  <si>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</si>
  <si>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</si>
  <si>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</si>
  <si>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</si>
  <si>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</si>
  <si>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</si>
  <si>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</si>
  <si>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</si>
  <si>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</si>
  <si>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</si>
  <si>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</si>
  <si>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</si>
  <si>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</si>
  <si>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</si>
  <si>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</si>
  <si>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</si>
  <si>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</si>
  <si>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</si>
  <si>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</si>
  <si>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</si>
  <si>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</si>
  <si>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</si>
  <si>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</si>
  <si>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</si>
  <si>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</si>
  <si>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</si>
  <si>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</si>
  <si>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</si>
  <si>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</si>
  <si>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</si>
  <si>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</si>
  <si>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</si>
  <si>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</si>
  <si>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</si>
  <si>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</si>
  <si>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</si>
  <si>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</si>
  <si>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</si>
  <si>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</si>
  <si>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</si>
  <si>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</si>
  <si>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</si>
  <si>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</si>
  <si>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</si>
  <si>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</si>
  <si>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</si>
  <si>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</si>
  <si>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</si>
  <si>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</si>
  <si>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</si>
  <si>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</si>
  <si>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</si>
  <si>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</si>
  <si>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</si>
  <si>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</si>
  <si>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</si>
  <si>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</si>
  <si>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</si>
  <si>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</si>
  <si>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</si>
  <si>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</si>
  <si>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</si>
  <si>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</si>
  <si>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</si>
  <si>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</si>
  <si>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</si>
  <si>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</si>
  <si>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</si>
  <si>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</si>
  <si>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</si>
  <si>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</si>
  <si>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</si>
  <si>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</si>
  <si>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</si>
  <si>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</si>
  <si>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</si>
  <si>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</si>
  <si>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</si>
  <si>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</si>
  <si>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</si>
  <si>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</si>
  <si>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</si>
  <si>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</si>
  <si>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</si>
  <si>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</si>
  <si>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</si>
  <si>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</si>
  <si>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</si>
  <si>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</si>
  <si>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</si>
  <si>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</si>
  <si>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</si>
  <si>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</si>
  <si>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</si>
  <si>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</si>
  <si>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</si>
  <si>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</si>
  <si>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</si>
  <si>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</si>
  <si>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</si>
  <si>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</si>
  <si>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</si>
  <si>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</si>
  <si>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</si>
  <si>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</si>
  <si>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</si>
  <si>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</si>
  <si>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</si>
  <si>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</si>
  <si>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</si>
  <si>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</si>
  <si>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</si>
  <si>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</si>
  <si>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</si>
  <si>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</si>
  <si>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</si>
  <si>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</si>
  <si>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</si>
  <si>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</si>
  <si>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</si>
  <si>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</si>
  <si>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</si>
  <si>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</si>
  <si>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</si>
  <si>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</si>
  <si>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</si>
  <si>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</si>
  <si>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</si>
  <si>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</si>
  <si>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</si>
  <si>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</si>
  <si>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</si>
  <si>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</si>
  <si>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</si>
  <si>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</si>
  <si>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</si>
  <si>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</si>
  <si>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</si>
  <si>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</si>
  <si>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</si>
  <si>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</si>
  <si>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</si>
  <si>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</si>
  <si>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</si>
  <si>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</si>
  <si>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</si>
  <si>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</si>
  <si>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</si>
  <si>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</si>
  <si>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</si>
  <si>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</si>
  <si>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</si>
  <si>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</si>
  <si>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</si>
  <si>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</si>
  <si>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</si>
  <si>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</si>
  <si>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</si>
  <si>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</si>
  <si>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</si>
  <si>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</si>
  <si>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</si>
  <si>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</si>
  <si>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</si>
  <si>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</si>
  <si>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</si>
  <si>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</si>
  <si>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</si>
  <si>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</si>
  <si>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</si>
  <si>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</si>
  <si>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</si>
  <si>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</si>
  <si>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</si>
  <si>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</si>
  <si>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</si>
  <si>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</si>
  <si>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</si>
  <si>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</si>
  <si>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</si>
  <si>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</si>
  <si>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</si>
  <si>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</si>
  <si>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</si>
  <si>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</si>
  <si>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</si>
  <si>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</si>
  <si>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</si>
  <si>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</si>
  <si>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</si>
  <si>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</si>
  <si>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</si>
  <si>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</si>
  <si>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</si>
  <si>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</si>
  <si>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</si>
  <si>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</si>
  <si>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</si>
  <si>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</si>
  <si>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</si>
  <si>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</si>
  <si>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</si>
  <si>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</si>
  <si>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</si>
  <si>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</si>
  <si>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</si>
  <si>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</si>
  <si>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</si>
  <si>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</si>
  <si>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</si>
  <si>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</si>
  <si>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</si>
  <si>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</si>
  <si>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</si>
  <si>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</si>
  <si>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</si>
  <si>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</si>
  <si>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</si>
  <si>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</si>
  <si>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</si>
  <si>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</si>
  <si>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</si>
  <si>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</si>
  <si>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</si>
  <si>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</si>
  <si>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</si>
  <si>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</si>
  <si>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</si>
  <si>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</si>
  <si>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</si>
  <si>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</si>
  <si>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</si>
  <si>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</si>
  <si>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</si>
  <si>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</si>
  <si>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</si>
  <si>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</si>
  <si>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</si>
  <si>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</si>
  <si>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</si>
  <si>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</si>
  <si>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</si>
  <si>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</si>
  <si>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</si>
  <si>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</si>
  <si>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</si>
  <si>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</si>
  <si>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</si>
  <si>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</si>
  <si>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</si>
  <si>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</si>
  <si>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</si>
  <si>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</si>
  <si>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</si>
  <si>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</si>
  <si>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</si>
  <si>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</si>
  <si>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</si>
  <si>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</si>
  <si>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</si>
  <si>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</si>
  <si>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</si>
  <si>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</si>
  <si>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</si>
  <si>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</si>
  <si>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</si>
  <si>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</si>
  <si>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</si>
  <si>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</si>
  <si>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</si>
  <si>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</si>
  <si>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</si>
  <si>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</si>
  <si>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</si>
  <si>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</si>
  <si>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</si>
  <si>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</si>
  <si>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</si>
  <si>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</si>
  <si>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</si>
  <si>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</si>
  <si>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</si>
  <si>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</si>
  <si>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</si>
  <si>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</si>
  <si>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</si>
  <si>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</si>
  <si>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</si>
  <si>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</si>
  <si>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</si>
  <si>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</si>
  <si>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</si>
  <si>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</si>
  <si>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</si>
  <si>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</si>
  <si>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</si>
  <si>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</si>
  <si>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</si>
  <si>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</si>
  <si>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</si>
  <si>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</si>
  <si>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</si>
  <si>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</si>
  <si>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</si>
  <si>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</si>
  <si>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</si>
  <si>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</si>
  <si>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</si>
  <si>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</si>
  <si>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</si>
  <si>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</si>
  <si>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</si>
  <si>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</si>
  <si>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</si>
  <si>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</si>
  <si>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</si>
  <si>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</si>
  <si>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</si>
  <si>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</si>
  <si>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</si>
  <si>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</si>
  <si>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</si>
  <si>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</si>
  <si>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</si>
  <si>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</si>
  <si>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</si>
  <si>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</si>
  <si>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</si>
  <si>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</si>
  <si>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</si>
  <si>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</si>
  <si>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</si>
  <si>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</si>
  <si>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</si>
  <si>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</si>
  <si>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</si>
  <si>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</si>
  <si>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</si>
  <si>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</si>
  <si>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</si>
  <si>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</si>
  <si>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</si>
  <si>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</si>
  <si>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</si>
  <si>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</si>
  <si>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</si>
  <si>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</si>
  <si>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</si>
  <si>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</si>
  <si>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</si>
  <si>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</si>
  <si>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</si>
  <si>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</si>
  <si>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</si>
  <si>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</si>
  <si>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</si>
  <si>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</si>
  <si>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</si>
  <si>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</si>
  <si>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</si>
  <si>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</si>
  <si>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</si>
  <si>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</si>
  <si>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</si>
  <si>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</si>
  <si>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</si>
  <si>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</si>
  <si>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</si>
  <si>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</si>
  <si>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</si>
  <si>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</si>
  <si>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</si>
  <si>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</si>
  <si>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</si>
  <si>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</si>
  <si>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</si>
  <si>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</si>
  <si>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</si>
  <si>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</si>
  <si>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</si>
  <si>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</si>
  <si>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</si>
  <si>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</si>
  <si>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</si>
  <si>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</si>
  <si>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</si>
  <si>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</si>
  <si>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</si>
  <si>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</si>
  <si>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</si>
  <si>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</si>
  <si>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</si>
  <si>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</si>
  <si>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</si>
  <si>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</si>
  <si>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</si>
  <si>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</si>
  <si>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</si>
  <si>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</si>
  <si>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</si>
  <si>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</si>
  <si>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</si>
  <si>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</si>
  <si>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</si>
  <si>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</si>
  <si>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</si>
  <si>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</si>
  <si>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</si>
  <si>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</si>
  <si>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</si>
  <si>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</si>
  <si>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</si>
  <si>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</si>
  <si>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</si>
  <si>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</si>
  <si>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</si>
  <si>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</si>
  <si>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</si>
  <si>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</si>
  <si>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</si>
  <si>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</si>
  <si>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</si>
  <si>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</si>
  <si>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</si>
  <si>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</si>
  <si>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</si>
  <si>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</si>
  <si>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</si>
  <si>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</si>
  <si>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</si>
  <si>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</si>
  <si>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</si>
  <si>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</si>
  <si>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</si>
  <si>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</si>
  <si>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</si>
  <si>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</si>
  <si>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</si>
  <si>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</si>
  <si>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</si>
  <si>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</si>
  <si>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</si>
  <si>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</si>
  <si>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</si>
  <si>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</si>
  <si>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</si>
  <si>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</si>
  <si>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</si>
  <si>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</si>
  <si>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</si>
  <si>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</si>
  <si>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</si>
  <si>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</si>
  <si>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</si>
  <si>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</si>
  <si>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</si>
  <si>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</si>
  <si>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</si>
  <si>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</si>
  <si>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</si>
  <si>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</si>
  <si>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</si>
  <si>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</si>
  <si>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</si>
  <si>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</si>
  <si>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</si>
  <si>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</si>
  <si>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</si>
  <si>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</si>
  <si>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</si>
  <si>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</si>
  <si>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</si>
  <si>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</si>
  <si>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</si>
  <si>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</si>
  <si>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</si>
  <si>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</si>
  <si>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</si>
  <si>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</si>
  <si>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</si>
  <si>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</si>
  <si>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</si>
  <si>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</si>
  <si>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</si>
  <si>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</si>
  <si>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</si>
  <si>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</si>
  <si>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</si>
  <si>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</si>
  <si>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</si>
  <si>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</si>
  <si>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</si>
  <si>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</si>
  <si>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</si>
  <si>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</si>
  <si>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</si>
  <si>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</si>
  <si>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</si>
  <si>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</si>
  <si>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</si>
  <si>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</si>
  <si>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</si>
  <si>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</si>
  <si>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</si>
  <si>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</si>
  <si>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</si>
  <si>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</si>
  <si>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</si>
  <si>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</si>
  <si>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</si>
  <si>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</si>
  <si>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</si>
  <si>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</si>
  <si>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</si>
  <si>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</si>
  <si>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</si>
  <si>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</si>
  <si>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</si>
  <si>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</si>
  <si>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</si>
  <si>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</si>
  <si>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</si>
  <si>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</si>
  <si>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</si>
  <si>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</si>
  <si>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</si>
  <si>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</si>
  <si>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</si>
  <si>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</si>
  <si>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</si>
  <si>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</si>
  <si>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</si>
  <si>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</si>
  <si>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</si>
  <si>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</si>
  <si>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</si>
  <si>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</si>
  <si>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</si>
  <si>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</si>
  <si>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</si>
  <si>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</si>
  <si>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</si>
  <si>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</si>
  <si>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</si>
  <si>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</si>
  <si>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</si>
  <si>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</si>
  <si>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</si>
  <si>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</si>
  <si>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</si>
  <si>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</si>
  <si>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</si>
  <si>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</si>
  <si>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</si>
  <si>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</si>
  <si>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</si>
  <si>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</si>
  <si>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</si>
  <si>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</si>
  <si>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</si>
  <si>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</si>
  <si>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</si>
  <si>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</si>
  <si>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</si>
  <si>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</si>
  <si>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</si>
  <si>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</si>
  <si>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</si>
  <si>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</si>
  <si>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</si>
  <si>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</si>
  <si>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</si>
  <si>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</si>
  <si>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</si>
  <si>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</si>
  <si>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</si>
  <si>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</si>
  <si>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</si>
  <si>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</si>
  <si>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</si>
  <si>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</si>
  <si>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</si>
  <si>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</si>
  <si>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</si>
  <si>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</si>
  <si>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</si>
  <si>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</si>
  <si>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</si>
  <si>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</si>
  <si>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</si>
  <si>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</si>
  <si>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</si>
  <si>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</si>
  <si>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</si>
  <si>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</si>
  <si>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</si>
  <si>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</si>
  <si>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</si>
  <si>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</si>
  <si>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</si>
  <si>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</si>
  <si>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</si>
  <si>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</si>
  <si>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</si>
  <si>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</si>
  <si>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</si>
  <si>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</si>
  <si>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</si>
  <si>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</si>
  <si>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</si>
  <si>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</si>
  <si>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</si>
  <si>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</si>
  <si>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</si>
  <si>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</si>
  <si>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</si>
  <si>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</si>
  <si>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</si>
  <si>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</si>
  <si>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</si>
  <si>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</si>
  <si>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</si>
  <si>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</si>
  <si>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</si>
  <si>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</si>
  <si>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</si>
  <si>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</si>
  <si>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</si>
  <si>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</si>
  <si>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</si>
  <si>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</si>
  <si>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</si>
  <si>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</si>
  <si>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</si>
  <si>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</si>
  <si>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</si>
  <si>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</si>
  <si>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</si>
  <si>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</si>
  <si>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</si>
  <si>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</si>
  <si>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</si>
  <si>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</si>
  <si>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</si>
  <si>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</si>
  <si>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</si>
  <si>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</si>
  <si>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</si>
  <si>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</si>
  <si>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</si>
  <si>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</si>
  <si>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</si>
  <si>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</si>
  <si>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</si>
  <si>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</si>
  <si>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</si>
  <si>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</si>
  <si>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</si>
  <si>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</si>
  <si>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</si>
  <si>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</si>
  <si>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</si>
  <si>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</si>
  <si>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</si>
  <si>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</si>
  <si>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</si>
  <si>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</si>
  <si>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</si>
  <si>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</si>
  <si>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</si>
  <si>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</si>
  <si>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</si>
  <si>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</si>
  <si>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</si>
  <si>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</si>
  <si>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</si>
  <si>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</si>
  <si>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</si>
  <si>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</si>
  <si>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</si>
  <si>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</si>
  <si>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</si>
  <si>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</si>
  <si>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</si>
  <si>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</si>
  <si>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</si>
  <si>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</si>
  <si>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</si>
  <si>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</si>
  <si>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</si>
  <si>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</si>
  <si>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</si>
  <si>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</si>
  <si>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</si>
  <si>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</si>
  <si>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</si>
  <si>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</si>
  <si>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</si>
  <si>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</si>
  <si>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</si>
  <si>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</si>
  <si>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</si>
  <si>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</si>
  <si>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</si>
  <si>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</si>
  <si>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</si>
  <si>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</si>
  <si>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</si>
  <si>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</si>
  <si>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</si>
  <si>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</si>
  <si>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</si>
  <si>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</si>
  <si>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</si>
  <si>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</si>
  <si>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</si>
  <si>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</si>
  <si>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</si>
  <si>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</si>
  <si>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</si>
  <si>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</si>
  <si>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</si>
  <si>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</si>
  <si>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</si>
  <si>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</si>
  <si>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</si>
  <si>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</si>
  <si>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</si>
  <si>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</si>
  <si>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</si>
  <si>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</si>
  <si>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</si>
  <si>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</si>
  <si>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</si>
  <si>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</si>
  <si>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</si>
  <si>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</si>
  <si>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</si>
  <si>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</si>
  <si>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</si>
  <si>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</si>
  <si>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</si>
  <si>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</si>
  <si>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</si>
  <si>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</si>
  <si>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</si>
  <si>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</si>
  <si>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</si>
  <si>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</si>
  <si>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</si>
  <si>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</si>
  <si>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</si>
  <si>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</si>
  <si>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</si>
  <si>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</si>
  <si>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</si>
  <si>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</si>
  <si>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</si>
  <si>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</si>
  <si>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</si>
  <si>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</si>
  <si>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</si>
  <si>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</si>
  <si>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</si>
  <si>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</si>
  <si>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</si>
  <si>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</si>
  <si>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</si>
  <si>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</si>
  <si>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</si>
  <si>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</si>
  <si>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</si>
  <si>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</si>
  <si>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</si>
  <si>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</si>
  <si>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</si>
  <si>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</si>
  <si>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</si>
  <si>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</si>
  <si>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</si>
  <si>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</si>
  <si>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</si>
  <si>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</si>
  <si>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</si>
  <si>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</si>
  <si>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</si>
  <si>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</si>
  <si>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</si>
  <si>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</si>
  <si>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</si>
  <si>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</si>
  <si>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</si>
  <si>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</si>
  <si>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</si>
  <si>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</si>
  <si>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</si>
  <si>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</si>
  <si>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</si>
  <si>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</si>
  <si>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</si>
  <si>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</si>
  <si>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</si>
  <si>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</si>
  <si>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</si>
  <si>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</si>
  <si>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</si>
  <si>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</si>
  <si>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</si>
  <si>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</si>
  <si>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</si>
  <si>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</si>
  <si>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</si>
  <si>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</si>
  <si>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</si>
  <si>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</si>
  <si>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</si>
  <si>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</si>
  <si>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</si>
  <si>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</si>
  <si>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</si>
  <si>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</si>
  <si>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</si>
  <si>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</si>
  <si>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</si>
  <si>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</si>
  <si>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</si>
  <si>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</si>
  <si>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</si>
  <si>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</si>
  <si>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</si>
  <si>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</si>
  <si>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</si>
  <si>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</si>
  <si>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</si>
  <si>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</si>
  <si>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</si>
  <si>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</si>
  <si>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</si>
  <si>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</si>
  <si>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</si>
  <si>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</si>
  <si>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</si>
  <si>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</si>
  <si>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</si>
  <si>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</si>
  <si>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</si>
  <si>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</si>
  <si>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</si>
  <si>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</si>
  <si>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</si>
  <si>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</si>
  <si>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</si>
  <si>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</si>
  <si>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</si>
  <si>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</si>
  <si>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</si>
  <si>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</si>
  <si>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</si>
  <si>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</si>
  <si>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</si>
  <si>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</si>
  <si>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</si>
  <si>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</si>
  <si>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</si>
  <si>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</si>
  <si>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</si>
  <si>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</si>
  <si>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</si>
  <si>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</si>
  <si>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</si>
  <si>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</si>
  <si>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</si>
  <si>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</si>
  <si>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</si>
  <si>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</si>
  <si>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</si>
  <si>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</si>
  <si>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</si>
  <si>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</si>
  <si>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</si>
  <si>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</si>
  <si>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</si>
  <si>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</si>
  <si>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</si>
  <si>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</si>
  <si>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</si>
  <si>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</si>
  <si>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</si>
  <si>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</si>
  <si>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</si>
  <si>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</si>
  <si>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</si>
  <si>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</si>
  <si>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</si>
  <si>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</si>
  <si>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</si>
  <si>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</si>
  <si>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</si>
  <si>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</si>
  <si>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</si>
  <si>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</si>
  <si>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</si>
  <si>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</si>
  <si>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</si>
  <si>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</si>
  <si>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</si>
  <si>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</si>
  <si>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</si>
  <si>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</si>
  <si>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</si>
  <si>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</si>
  <si>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</si>
  <si>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</si>
  <si>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</si>
  <si>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</si>
  <si>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</si>
  <si>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</si>
  <si>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</si>
  <si>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</si>
  <si>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</si>
  <si>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</si>
  <si>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</si>
  <si>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</si>
  <si>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</si>
  <si>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</si>
  <si>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</si>
  <si>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</si>
  <si>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</si>
  <si>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</si>
  <si>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</si>
  <si>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</si>
  <si>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</si>
  <si>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</si>
  <si>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</si>
  <si>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</si>
  <si>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</si>
  <si>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</si>
  <si>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</si>
  <si>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</si>
  <si>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</si>
  <si>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</si>
  <si>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</si>
  <si>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</si>
  <si>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</si>
  <si>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</si>
  <si>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</si>
  <si>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</si>
  <si>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</si>
  <si>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</si>
  <si>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</si>
  <si>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</si>
  <si>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</si>
  <si>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</si>
  <si>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</si>
  <si>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</si>
  <si>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</si>
  <si>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</si>
  <si>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</si>
  <si>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</si>
  <si>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</si>
  <si>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</si>
  <si>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</si>
  <si>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</si>
  <si>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</si>
  <si>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</si>
  <si>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</si>
  <si>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</si>
  <si>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</si>
  <si>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</si>
  <si>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</si>
  <si>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</si>
  <si>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</si>
  <si>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</si>
  <si>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</si>
  <si>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</si>
  <si>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</si>
  <si>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</si>
  <si>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</si>
  <si>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</si>
  <si>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</si>
  <si>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</si>
  <si>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</si>
  <si>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</si>
  <si>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</si>
  <si>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</si>
  <si>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</si>
  <si>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</si>
  <si>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</si>
  <si>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</si>
  <si>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</si>
  <si>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</si>
  <si>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</si>
  <si>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</si>
  <si>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</si>
  <si>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</si>
  <si>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</si>
  <si>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</si>
  <si>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</si>
  <si>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</si>
  <si>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</si>
  <si>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</si>
  <si>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</si>
  <si>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</si>
  <si>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</si>
  <si>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</si>
  <si>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</si>
  <si>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</si>
  <si>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</si>
  <si>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</si>
  <si>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</si>
  <si>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</si>
  <si>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</si>
  <si>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</si>
  <si>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</si>
  <si>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</si>
  <si>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</si>
  <si>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</si>
  <si>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</si>
  <si>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</si>
  <si>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</si>
  <si>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</si>
  <si>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</si>
  <si>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</si>
  <si>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</si>
  <si>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</si>
  <si>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</si>
  <si>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</si>
  <si>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</si>
  <si>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</si>
  <si>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</si>
  <si>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</si>
  <si>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</si>
  <si>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</si>
  <si>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</si>
  <si>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</si>
  <si>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</si>
  <si>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</si>
  <si>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</si>
  <si>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</si>
  <si>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</si>
  <si>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</si>
  <si>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</si>
  <si>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</si>
  <si>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</si>
  <si>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</si>
  <si>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</si>
  <si>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</si>
  <si>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</si>
  <si>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</si>
  <si>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</si>
  <si>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</si>
  <si>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</si>
  <si>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</si>
  <si>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</si>
  <si>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</si>
  <si>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</si>
  <si>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</si>
  <si>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</si>
  <si>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</si>
  <si>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</si>
  <si>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</si>
  <si>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</si>
  <si>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</si>
  <si>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</si>
  <si>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</si>
  <si>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</si>
  <si>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</si>
  <si>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</si>
  <si>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</si>
  <si>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</si>
  <si>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</si>
  <si>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</si>
  <si>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</si>
  <si>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</si>
  <si>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</si>
  <si>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</si>
  <si>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</si>
  <si>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</si>
  <si>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</si>
  <si>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</si>
  <si>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</si>
  <si>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</si>
  <si>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</si>
  <si>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</si>
  <si>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</si>
  <si>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</si>
  <si>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</si>
  <si>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</si>
  <si>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</si>
  <si>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</si>
  <si>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</si>
  <si>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</si>
  <si>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</si>
  <si>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</si>
  <si>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</si>
  <si>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</si>
  <si>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</si>
  <si>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</si>
  <si>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</si>
  <si>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</si>
  <si>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</si>
  <si>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</si>
  <si>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</si>
  <si>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</si>
  <si>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</si>
  <si>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</si>
  <si>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</si>
  <si>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</si>
  <si>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</si>
  <si>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</si>
  <si>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</si>
  <si>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</si>
  <si>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</si>
  <si>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</si>
  <si>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</si>
  <si>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</si>
  <si>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</si>
  <si>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</si>
  <si>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</si>
  <si>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</si>
  <si>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</si>
  <si>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</si>
  <si>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</si>
  <si>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</si>
  <si>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</si>
  <si>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</si>
  <si>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</si>
  <si>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</si>
  <si>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</si>
  <si>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</si>
  <si>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</si>
  <si>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</si>
  <si>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</si>
  <si>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</si>
  <si>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</si>
  <si>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</si>
  <si>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</si>
  <si>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</si>
  <si>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</si>
  <si>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</si>
  <si>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</si>
  <si>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</si>
  <si>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</si>
  <si>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</si>
  <si>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</si>
  <si>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</si>
  <si>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</si>
  <si>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</si>
  <si>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</si>
  <si>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</si>
  <si>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</si>
  <si>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</si>
  <si>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</si>
  <si>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</si>
  <si>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</si>
  <si>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</si>
  <si>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</si>
  <si>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</si>
  <si>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</si>
  <si>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</si>
  <si>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</si>
  <si>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</si>
  <si>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</si>
  <si>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</si>
  <si>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</si>
  <si>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</si>
  <si>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</si>
  <si>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</si>
  <si>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</si>
  <si>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</si>
  <si>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</si>
  <si>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</si>
  <si>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</si>
  <si>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</si>
  <si>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</si>
  <si>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</si>
  <si>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</si>
  <si>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</si>
  <si>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</si>
  <si>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</si>
  <si>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</si>
  <si>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</si>
  <si>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</si>
  <si>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</si>
  <si>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</si>
  <si>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</si>
  <si>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</si>
  <si>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</si>
  <si>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</si>
  <si>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</si>
  <si>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</si>
  <si>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</si>
  <si>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</si>
  <si>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</si>
  <si>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</si>
  <si>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</si>
  <si>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</si>
  <si>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</si>
  <si>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</si>
  <si>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</si>
  <si>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</si>
  <si>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</si>
  <si>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</si>
  <si>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</si>
  <si>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</si>
  <si>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</si>
  <si>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</si>
  <si>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</si>
  <si>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</si>
  <si>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</si>
  <si>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</si>
  <si>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</si>
  <si>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</si>
  <si>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</si>
  <si>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</si>
  <si>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</si>
  <si>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</si>
  <si>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</si>
  <si>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</si>
  <si>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</si>
  <si>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</si>
  <si>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</si>
  <si>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</si>
  <si>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</si>
  <si>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</si>
  <si>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</si>
  <si>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</si>
  <si>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</si>
  <si>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</si>
  <si>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</si>
  <si>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</si>
  <si>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</si>
  <si>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</si>
  <si>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</si>
  <si>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</si>
  <si>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</si>
  <si>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</si>
  <si>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</si>
  <si>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</si>
  <si>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</si>
  <si>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</si>
  <si>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</si>
  <si>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</si>
  <si>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</si>
  <si>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</si>
  <si>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</si>
  <si>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</si>
  <si>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</si>
  <si>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</si>
  <si>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</si>
  <si>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</si>
  <si>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</si>
  <si>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</si>
  <si>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</si>
  <si>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</si>
  <si>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</si>
  <si>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</si>
  <si>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</si>
  <si>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</si>
  <si>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</si>
  <si>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</si>
  <si>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</si>
  <si>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</si>
  <si>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</si>
  <si>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</si>
  <si>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</si>
  <si>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</si>
  <si>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</si>
  <si>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</si>
  <si>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</si>
  <si>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</si>
  <si>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</si>
  <si>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</si>
  <si>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</si>
  <si>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</si>
  <si>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</si>
  <si>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</si>
  <si>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</si>
  <si>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</si>
  <si>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</si>
  <si>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</si>
  <si>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</si>
  <si>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</si>
  <si>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</si>
  <si>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</si>
  <si>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</si>
  <si>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</si>
  <si>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</si>
  <si>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</si>
  <si>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</si>
  <si>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</si>
  <si>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</si>
  <si>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</si>
  <si>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</si>
  <si>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</si>
  <si>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</si>
  <si>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</si>
  <si>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</si>
  <si>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</si>
  <si>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</si>
  <si>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</si>
  <si>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</si>
  <si>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</si>
  <si>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</si>
  <si>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</si>
  <si>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</si>
  <si>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</si>
  <si>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</si>
  <si>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</si>
  <si>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</si>
  <si>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</si>
  <si>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</si>
  <si>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</si>
  <si>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</si>
  <si>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</si>
  <si>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</si>
  <si>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</si>
  <si>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</si>
  <si>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</si>
  <si>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</si>
  <si>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</si>
  <si>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</si>
  <si>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</si>
  <si>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</si>
  <si>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</si>
  <si>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</si>
  <si>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</si>
  <si>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</si>
  <si>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</si>
  <si>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</si>
  <si>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</si>
  <si>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</si>
  <si>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</si>
  <si>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</si>
  <si>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</si>
  <si>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</si>
  <si>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</si>
  <si>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</si>
  <si>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</si>
  <si>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</si>
  <si>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</si>
  <si>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</si>
  <si>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</si>
  <si>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</si>
  <si>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</si>
  <si>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</si>
  <si>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</si>
  <si>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</si>
  <si>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</si>
  <si>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</si>
  <si>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</si>
  <si>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</si>
  <si>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</si>
  <si>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</si>
  <si>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</si>
  <si>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</si>
  <si>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</si>
  <si>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</si>
  <si>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</si>
  <si>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</si>
  <si>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</si>
  <si>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</si>
  <si>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</si>
  <si>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</si>
  <si>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</si>
  <si>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</si>
  <si>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</si>
  <si>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</si>
  <si>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</si>
  <si>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</si>
  <si>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</si>
  <si>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</si>
  <si>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</si>
  <si>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</si>
  <si>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</si>
  <si>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</si>
  <si>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</si>
  <si>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</si>
  <si>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</si>
  <si>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</si>
  <si>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</si>
  <si>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</si>
  <si>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</si>
  <si>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</si>
  <si>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</si>
  <si>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</si>
  <si>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</si>
  <si>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</si>
  <si>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</si>
  <si>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</si>
  <si>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</si>
  <si>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</si>
  <si>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</si>
  <si>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</si>
  <si>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</si>
  <si>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</si>
  <si>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</si>
  <si>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</si>
  <si>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</si>
  <si>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</si>
  <si>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</si>
  <si>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</si>
  <si>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</si>
  <si>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</si>
  <si>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</si>
  <si>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</si>
  <si>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</si>
  <si>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</si>
  <si>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</si>
  <si>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</si>
  <si>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</si>
  <si>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</si>
  <si>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</si>
  <si>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</si>
  <si>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</si>
  <si>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</si>
  <si>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</si>
  <si>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</si>
  <si>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</si>
  <si>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</si>
  <si>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</si>
  <si>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</si>
  <si>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</si>
  <si>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</si>
  <si>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</si>
  <si>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</si>
  <si>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</si>
  <si>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</si>
  <si>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</si>
  <si>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</si>
  <si>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</si>
  <si>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</si>
  <si>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</si>
  <si>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</si>
  <si>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</si>
  <si>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</si>
  <si>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</si>
  <si>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</si>
  <si>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</si>
  <si>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</si>
  <si>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</si>
  <si>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</si>
  <si>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</si>
  <si>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</si>
  <si>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</si>
  <si>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</si>
  <si>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</si>
  <si>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</si>
  <si>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</si>
  <si>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</si>
  <si>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</si>
  <si>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</si>
  <si>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</si>
  <si>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</si>
  <si>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</si>
  <si>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</si>
  <si>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</si>
  <si>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</si>
  <si>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</si>
  <si>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</si>
  <si>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</si>
  <si>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</si>
  <si>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</si>
  <si>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</si>
  <si>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</si>
  <si>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</si>
  <si>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</si>
  <si>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</si>
  <si>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</si>
  <si>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</si>
  <si>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</si>
  <si>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</si>
  <si>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</si>
  <si>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</si>
  <si>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</si>
  <si>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</si>
  <si>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</si>
  <si>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</si>
  <si>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</si>
  <si>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</si>
  <si>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</si>
  <si>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</si>
  <si>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</si>
  <si>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</si>
  <si>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</si>
  <si>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</si>
  <si>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</si>
  <si>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</si>
  <si>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</si>
  <si>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</si>
  <si>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</si>
  <si>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</si>
  <si>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</si>
  <si>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</si>
  <si>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</si>
  <si>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</si>
  <si>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</si>
  <si>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</si>
  <si>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</si>
  <si>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</si>
  <si>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</si>
  <si>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</si>
  <si>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</si>
  <si>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</si>
  <si>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</si>
  <si>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</si>
  <si>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</si>
  <si>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</si>
  <si>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</si>
  <si>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</si>
  <si>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</si>
  <si>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</si>
  <si>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</si>
  <si>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</si>
  <si>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</si>
  <si>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</si>
  <si>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</si>
  <si>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</si>
  <si>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</si>
  <si>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</si>
  <si>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</si>
  <si>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</si>
  <si>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</si>
  <si>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</si>
  <si>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</si>
  <si>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</si>
  <si>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</si>
  <si>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</si>
  <si>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</si>
  <si>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</si>
  <si>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</si>
  <si>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</si>
  <si>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</si>
  <si>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</si>
  <si>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</si>
  <si>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</si>
  <si>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</si>
  <si>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</si>
  <si>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</si>
  <si>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</si>
  <si>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</si>
  <si>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</si>
  <si>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</si>
  <si>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</si>
  <si>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</si>
  <si>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</si>
  <si>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</si>
  <si>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</si>
  <si>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</si>
  <si>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</si>
  <si>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</si>
  <si>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</si>
  <si>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</si>
  <si>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</si>
  <si>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</si>
  <si>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</si>
  <si>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</si>
  <si>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</si>
  <si>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</si>
  <si>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</si>
  <si>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</si>
  <si>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</si>
  <si>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</si>
  <si>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</si>
  <si>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</si>
  <si>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</si>
  <si>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</si>
  <si>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</si>
  <si>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</si>
  <si>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</si>
  <si>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</si>
  <si>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</si>
  <si>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</si>
  <si>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</si>
  <si>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</si>
  <si>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</si>
  <si>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</si>
  <si>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</si>
  <si>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</si>
  <si>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</si>
  <si>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</si>
  <si>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</si>
  <si>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</si>
  <si>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</si>
  <si>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</si>
  <si>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</si>
  <si>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</si>
  <si>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</si>
  <si>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</si>
  <si>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</si>
  <si>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</si>
  <si>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</si>
  <si>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</si>
  <si>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</si>
  <si>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</si>
  <si>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</si>
  <si>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</si>
  <si>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</si>
  <si>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</si>
  <si>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</si>
  <si>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</si>
  <si>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</si>
  <si>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</si>
  <si>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</si>
  <si>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</si>
  <si>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</si>
  <si>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</si>
  <si>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</si>
  <si>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</si>
  <si>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</si>
  <si>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</si>
  <si>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</si>
  <si>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</si>
  <si>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</si>
  <si>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</si>
  <si>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</si>
  <si>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</si>
  <si>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</si>
  <si>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</si>
  <si>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</si>
  <si>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</si>
  <si>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</si>
  <si>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</si>
  <si>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</si>
  <si>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</si>
  <si>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</si>
  <si>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</si>
  <si>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</si>
  <si>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</si>
  <si>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</si>
  <si>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</si>
  <si>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</si>
  <si>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</si>
  <si>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</si>
  <si>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</si>
  <si>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</si>
  <si>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</si>
  <si>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</si>
  <si>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</si>
  <si>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</si>
  <si>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</si>
  <si>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</si>
  <si>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</si>
  <si>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</si>
  <si>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</si>
  <si>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</si>
  <si>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</si>
  <si>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</si>
  <si>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</si>
  <si>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</si>
  <si>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</si>
  <si>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</si>
  <si>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</si>
  <si>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</si>
  <si>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</si>
  <si>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</si>
  <si>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</si>
  <si>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</si>
  <si>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</si>
  <si>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</si>
  <si>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</si>
  <si>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</si>
  <si>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</si>
  <si>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</si>
  <si>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</si>
  <si>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</si>
  <si>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</si>
  <si>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</si>
  <si>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</si>
  <si>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</si>
  <si>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</si>
  <si>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</si>
  <si>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</si>
  <si>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</si>
  <si>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</si>
  <si>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</si>
  <si>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</si>
  <si>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</si>
  <si>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</si>
  <si>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</si>
  <si>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</si>
  <si>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</si>
  <si>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</si>
  <si>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</si>
  <si>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</si>
  <si>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</si>
  <si>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</si>
  <si>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</si>
  <si>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</si>
  <si>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</si>
  <si>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</si>
  <si>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</si>
  <si>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</si>
  <si>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</si>
  <si>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</si>
  <si>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</si>
  <si>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</si>
  <si>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</si>
  <si>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</si>
  <si>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</si>
  <si>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</si>
  <si>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</si>
  <si>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</si>
  <si>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</si>
  <si>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</si>
  <si>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</si>
  <si>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</si>
  <si>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</si>
  <si>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</si>
  <si>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</si>
  <si>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</si>
  <si>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</si>
  <si>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</si>
  <si>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</si>
  <si>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</si>
  <si>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</si>
  <si>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</si>
  <si>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</si>
  <si>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</si>
  <si>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</si>
  <si>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</si>
  <si>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</si>
  <si>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</si>
  <si>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</si>
  <si>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</si>
  <si>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</si>
  <si>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</si>
  <si>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</si>
  <si>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</si>
  <si>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</si>
  <si>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</si>
  <si>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</si>
  <si>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</si>
  <si>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</si>
  <si>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</si>
  <si>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</si>
  <si>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</si>
  <si>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</si>
  <si>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</si>
  <si>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</si>
  <si>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</si>
  <si>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</si>
  <si>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</si>
  <si>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</si>
  <si>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</si>
  <si>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</si>
  <si>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</si>
  <si>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</si>
  <si>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</si>
  <si>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</si>
  <si>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</si>
  <si>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</si>
  <si>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</si>
  <si>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</si>
  <si>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</si>
  <si>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</si>
  <si>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</si>
  <si>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</si>
  <si>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</si>
  <si>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</si>
  <si>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</si>
  <si>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</si>
  <si>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</si>
  <si>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</si>
  <si>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</si>
  <si>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</si>
  <si>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</si>
  <si>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</si>
  <si>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</si>
  <si>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</si>
  <si>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</si>
  <si>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</si>
  <si>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</si>
  <si>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</si>
  <si>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</si>
  <si>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</si>
  <si>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</si>
  <si>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</si>
  <si>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</si>
  <si>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</si>
  <si>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</si>
  <si>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</si>
  <si>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</si>
  <si>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</si>
  <si>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</si>
  <si>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</si>
  <si>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</si>
  <si>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</si>
  <si>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</si>
  <si>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</si>
  <si>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</si>
  <si>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</si>
  <si>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</si>
  <si>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</si>
  <si>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</si>
  <si>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</si>
  <si>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</si>
  <si>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</si>
  <si>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</si>
  <si>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</si>
  <si>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</si>
  <si>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</si>
  <si>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</si>
  <si>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</si>
  <si>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</si>
  <si>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</si>
  <si>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</si>
  <si>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</si>
  <si>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</si>
  <si>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</si>
  <si>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</si>
  <si>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</si>
  <si>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</si>
  <si>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</si>
  <si>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</si>
  <si>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</si>
  <si>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</si>
  <si>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</si>
  <si>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</si>
  <si>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</si>
  <si>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</si>
  <si>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</si>
  <si>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</si>
  <si>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</si>
  <si>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</si>
  <si>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</si>
  <si>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</si>
  <si>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</si>
  <si>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</si>
  <si>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</si>
  <si>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</si>
  <si>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</si>
  <si>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</si>
  <si>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</si>
  <si>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</si>
  <si>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</si>
  <si>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</si>
  <si>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</si>
  <si>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</si>
  <si>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</si>
  <si>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</si>
  <si>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</si>
  <si>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</si>
  <si>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</si>
  <si>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</si>
  <si>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</si>
  <si>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</si>
  <si>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</si>
  <si>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</si>
  <si>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</si>
  <si>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</si>
  <si>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</si>
  <si>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</si>
  <si>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</si>
  <si>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</si>
  <si>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</si>
  <si>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</si>
  <si>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</si>
  <si>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</si>
  <si>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</si>
  <si>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</si>
  <si>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</si>
  <si>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</si>
  <si>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</si>
  <si>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</si>
  <si>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</si>
  <si>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</si>
  <si>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</si>
  <si>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</si>
  <si>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</si>
  <si>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</si>
  <si>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</si>
  <si>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</si>
  <si>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</si>
  <si>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</si>
  <si>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</si>
  <si>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</si>
  <si>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</si>
  <si>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</si>
  <si>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</si>
  <si>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</si>
  <si>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</si>
  <si>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</si>
  <si>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</si>
  <si>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</si>
  <si>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</si>
  <si>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</si>
  <si>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</si>
  <si>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</si>
  <si>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</si>
  <si>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</si>
  <si>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</si>
  <si>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</si>
  <si>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</si>
  <si>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</si>
  <si>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</si>
  <si>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</si>
  <si>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</si>
  <si>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</si>
  <si>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</si>
  <si>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</si>
  <si>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</si>
  <si>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</si>
  <si>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</si>
  <si>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</si>
  <si>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</si>
  <si>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</si>
  <si>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</si>
  <si>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</si>
  <si>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</si>
  <si>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</si>
  <si>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</si>
  <si>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</si>
  <si>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</si>
  <si>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</si>
  <si>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</si>
  <si>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</si>
  <si>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</si>
  <si>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</si>
  <si>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</si>
  <si>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</si>
  <si>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</si>
  <si>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</si>
  <si>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</si>
  <si>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</si>
  <si>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</si>
  <si>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</si>
  <si>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</si>
  <si>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</si>
  <si>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</si>
  <si>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</si>
  <si>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</si>
  <si>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</si>
  <si>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</si>
  <si>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</si>
  <si>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</si>
  <si>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</si>
  <si>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</si>
  <si>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</si>
  <si>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</si>
  <si>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</si>
  <si>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</si>
  <si>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</si>
  <si>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</si>
  <si>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</si>
  <si>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</si>
  <si>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</si>
  <si>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</si>
  <si>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</si>
  <si>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</si>
  <si>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</si>
  <si>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</si>
  <si>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</si>
  <si>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</si>
  <si>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</si>
  <si>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</si>
  <si>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</si>
  <si>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</si>
  <si>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</si>
  <si>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</si>
  <si>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</si>
  <si>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</si>
  <si>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</si>
  <si>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</si>
  <si>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</si>
  <si>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</si>
  <si>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</si>
  <si>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</si>
  <si>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</si>
  <si>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</si>
  <si>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</si>
  <si>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</si>
  <si>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</si>
  <si>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</si>
  <si>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</si>
  <si>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</si>
  <si>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</si>
  <si>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</si>
  <si>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</si>
  <si>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</si>
  <si>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</si>
  <si>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</si>
  <si>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</si>
  <si>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</si>
  <si>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</si>
  <si>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</si>
  <si>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</si>
  <si>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</si>
  <si>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</si>
  <si>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</si>
  <si>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</si>
  <si>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</si>
  <si>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</si>
  <si>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</si>
  <si>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</si>
  <si>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</si>
  <si>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</si>
  <si>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</si>
  <si>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</si>
  <si>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</si>
  <si>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</si>
  <si>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</si>
  <si>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</si>
  <si>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</si>
  <si>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</si>
  <si>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</si>
  <si>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</si>
  <si>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</si>
  <si>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</si>
  <si>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</si>
  <si>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</si>
  <si>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</si>
  <si>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</si>
  <si>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</si>
  <si>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</si>
  <si>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</si>
  <si>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</si>
  <si>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</si>
  <si>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</si>
  <si>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</si>
  <si>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</si>
  <si>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</si>
  <si>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</si>
  <si>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</si>
  <si>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</si>
  <si>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</si>
  <si>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</si>
  <si>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</si>
  <si>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</si>
  <si>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</si>
  <si>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</si>
  <si>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</si>
  <si>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</si>
  <si>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</si>
  <si>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</si>
  <si>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</si>
  <si>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</si>
  <si>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</si>
  <si>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</si>
  <si>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</si>
  <si>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</si>
  <si>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</si>
  <si>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</si>
  <si>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</si>
  <si>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</si>
  <si>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</si>
  <si>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</si>
  <si>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</si>
  <si>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</si>
  <si>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</si>
  <si>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</si>
  <si>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</si>
  <si>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</si>
  <si>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</si>
  <si>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</si>
  <si>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</si>
  <si>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</si>
  <si>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</si>
  <si>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</si>
  <si>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</si>
  <si>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</si>
  <si>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</si>
  <si>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</si>
  <si>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</si>
  <si>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</si>
  <si>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</si>
  <si>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</si>
  <si>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</si>
  <si>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</si>
  <si>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</si>
  <si>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</si>
  <si>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</si>
  <si>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</si>
  <si>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</si>
  <si>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</si>
  <si>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</si>
  <si>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</si>
  <si>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</si>
  <si>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</si>
  <si>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</si>
  <si>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</si>
  <si>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</si>
  <si>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</si>
  <si>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</si>
  <si>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</si>
  <si>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</si>
  <si>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</si>
  <si>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</si>
  <si>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</si>
  <si>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</si>
  <si>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</si>
  <si>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</si>
  <si>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</si>
  <si>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</si>
  <si>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</si>
  <si>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</si>
  <si>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</si>
  <si>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</si>
  <si>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</si>
  <si>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</si>
  <si>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</si>
  <si>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</si>
  <si>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</si>
  <si>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</si>
  <si>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</si>
  <si>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</si>
  <si>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</si>
  <si>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</si>
  <si>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</si>
  <si>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</si>
  <si>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</si>
  <si>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</si>
  <si>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</si>
  <si>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</si>
  <si>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</si>
  <si>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</si>
  <si>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</si>
  <si>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</si>
  <si>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</si>
  <si>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</si>
  <si>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</si>
  <si>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</si>
  <si>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</si>
  <si>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</si>
  <si>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</si>
  <si>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</si>
  <si>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</si>
  <si>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</si>
  <si>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</si>
  <si>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</si>
  <si>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</si>
  <si>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</si>
  <si>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</si>
  <si>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</si>
  <si>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</si>
  <si>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</si>
  <si>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</si>
  <si>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</si>
  <si>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</si>
  <si>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</si>
  <si>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</si>
  <si>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</si>
  <si>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</si>
  <si>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</si>
  <si>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</si>
  <si>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</si>
  <si>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</si>
  <si>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</si>
  <si>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</si>
  <si>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</si>
  <si>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</si>
  <si>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</si>
  <si>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</si>
  <si>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</si>
  <si>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</si>
  <si>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</si>
  <si>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</si>
  <si>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</si>
  <si>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</si>
  <si>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</si>
  <si>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</si>
  <si>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</si>
  <si>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</si>
  <si>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</si>
  <si>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</si>
  <si>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</si>
  <si>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</si>
  <si>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</si>
  <si>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</si>
  <si>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</si>
  <si>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</si>
  <si>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</si>
  <si>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</si>
  <si>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</si>
  <si>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</si>
  <si>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</si>
  <si>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</si>
  <si>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</si>
  <si>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</si>
  <si>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</si>
  <si>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</si>
  <si>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</si>
  <si>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</si>
  <si>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</si>
  <si>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</si>
  <si>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</si>
  <si>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</si>
  <si>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</si>
  <si>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</si>
  <si>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</si>
  <si>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</si>
  <si>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</si>
  <si>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</si>
  <si>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</si>
  <si>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</si>
  <si>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</si>
  <si>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</si>
  <si>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</si>
  <si>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</si>
  <si>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</si>
  <si>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</si>
  <si>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</si>
  <si>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</si>
  <si>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</si>
  <si>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</si>
  <si>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</si>
  <si>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</si>
  <si>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</si>
  <si>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</si>
  <si>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</si>
  <si>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</si>
  <si>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</si>
  <si>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</si>
  <si>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</si>
  <si>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</si>
  <si>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</si>
  <si>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</si>
  <si>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</si>
  <si>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</si>
  <si>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</si>
  <si>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</si>
  <si>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</si>
  <si>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</si>
  <si>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</si>
  <si>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</si>
  <si>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</si>
  <si>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</si>
  <si>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</si>
  <si>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</si>
  <si>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</si>
  <si>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</si>
  <si>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</si>
  <si>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</si>
  <si>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</si>
  <si>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</si>
  <si>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</si>
  <si>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</si>
  <si>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</si>
  <si>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</si>
  <si>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</si>
  <si>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</si>
  <si>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</si>
  <si>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</si>
  <si>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</si>
  <si>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</si>
  <si>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</si>
  <si>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</si>
  <si>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</si>
  <si>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</si>
  <si>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</si>
  <si>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</si>
  <si>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</si>
  <si>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</si>
  <si>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</si>
  <si>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</si>
  <si>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</si>
  <si>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</si>
  <si>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</si>
  <si>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</si>
  <si>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</si>
  <si>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</si>
  <si>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</si>
  <si>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</si>
  <si>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</si>
  <si>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</si>
  <si>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</si>
  <si>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</si>
  <si>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</si>
  <si>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</si>
  <si>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</si>
  <si>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</si>
  <si>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</si>
  <si>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</si>
  <si>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</si>
  <si>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</si>
  <si>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</si>
  <si>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</si>
  <si>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</si>
  <si>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</si>
  <si>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</si>
  <si>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</si>
  <si>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</si>
  <si>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</si>
  <si>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</si>
  <si>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</si>
  <si>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</si>
  <si>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</si>
  <si>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</si>
  <si>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</si>
  <si>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</si>
  <si>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</si>
  <si>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</si>
  <si>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</si>
  <si>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</si>
  <si>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</si>
  <si>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</si>
  <si>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</si>
  <si>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</si>
  <si>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</si>
  <si>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</si>
  <si>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</si>
  <si>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</si>
  <si>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</si>
  <si>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</si>
  <si>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</si>
  <si>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</si>
  <si>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</si>
  <si>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</si>
  <si>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</si>
  <si>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</si>
  <si>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</si>
  <si>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</si>
  <si>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</si>
  <si>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</si>
  <si>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</si>
  <si>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</si>
  <si>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</si>
  <si>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</si>
  <si>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</si>
  <si>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</si>
  <si>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</si>
  <si>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</si>
  <si>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</si>
  <si>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</si>
  <si>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</si>
  <si>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</si>
  <si>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</si>
  <si>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</si>
  <si>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</si>
  <si>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</si>
  <si>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</si>
  <si>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</si>
  <si>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</si>
  <si>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</si>
  <si>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</si>
  <si>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</si>
  <si>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</si>
  <si>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</si>
  <si>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</si>
  <si>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</si>
  <si>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</si>
  <si>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</si>
  <si>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</si>
  <si>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</si>
  <si>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</si>
  <si>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</si>
  <si>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</si>
  <si>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</si>
  <si>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</si>
  <si>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</si>
  <si>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</si>
  <si>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</si>
  <si>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</si>
  <si>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</si>
  <si>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</si>
  <si>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</si>
  <si>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</si>
  <si>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</si>
  <si>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</si>
  <si>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</si>
  <si>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</si>
  <si>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</si>
  <si>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</si>
  <si>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</si>
  <si>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</si>
  <si>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</si>
  <si>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</si>
  <si>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</si>
  <si>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</si>
  <si>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</si>
  <si>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</si>
  <si>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</si>
  <si>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</si>
  <si>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</si>
  <si>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</si>
  <si>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</si>
  <si>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</si>
  <si>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</si>
  <si>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</si>
  <si>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</si>
  <si>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</si>
  <si>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</si>
  <si>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</si>
  <si>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</si>
  <si>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</si>
  <si>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</si>
  <si>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</si>
  <si>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</si>
  <si>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</si>
  <si>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</si>
  <si>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</si>
  <si>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</si>
  <si>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</si>
  <si>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</si>
  <si>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</si>
  <si>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</si>
  <si>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</si>
  <si>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</si>
  <si>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</si>
  <si>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</si>
  <si>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</si>
  <si>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</si>
  <si>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</si>
  <si>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</si>
  <si>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</si>
  <si>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</si>
  <si>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</si>
  <si>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</si>
  <si>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</si>
  <si>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</si>
  <si>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</si>
  <si>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</si>
  <si>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</si>
  <si>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</si>
  <si>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</si>
  <si>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</si>
  <si>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</si>
  <si>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</si>
  <si>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</si>
  <si>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</si>
  <si>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</si>
  <si>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</si>
  <si>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</si>
  <si>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</si>
  <si>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</si>
  <si>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</si>
  <si>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</si>
  <si>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</si>
  <si>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</si>
  <si>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</si>
  <si>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</si>
  <si>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</si>
  <si>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</si>
  <si>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</si>
  <si>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</si>
  <si>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</si>
  <si>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</si>
  <si>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</si>
  <si>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</si>
  <si>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</si>
  <si>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</si>
  <si>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</si>
  <si>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</si>
  <si>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</si>
  <si>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</si>
  <si>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</si>
  <si>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</si>
  <si>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</si>
  <si>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</si>
  <si>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</si>
  <si>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</si>
  <si>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</si>
  <si>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</si>
  <si>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</si>
  <si>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</si>
  <si>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</si>
  <si>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</si>
  <si>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</si>
  <si>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</si>
  <si>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</si>
  <si>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</si>
  <si>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</si>
  <si>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</si>
  <si>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</si>
  <si>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</si>
  <si>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</si>
  <si>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</si>
  <si>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</si>
  <si>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</si>
  <si>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</si>
  <si>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</si>
  <si>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</si>
  <si>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</si>
  <si>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</si>
  <si>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</si>
  <si>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</si>
  <si>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</si>
  <si>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</si>
  <si>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</si>
  <si>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</si>
  <si>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</si>
  <si>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</si>
  <si>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</si>
  <si>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</si>
  <si>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</si>
  <si>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</si>
  <si>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</si>
  <si>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</si>
  <si>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</si>
  <si>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</si>
  <si>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</si>
  <si>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</si>
  <si>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</si>
  <si>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</si>
  <si>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</si>
  <si>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</si>
  <si>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</si>
  <si>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</si>
  <si>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</si>
  <si>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</si>
  <si>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</si>
  <si>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</si>
  <si>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</si>
  <si>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</si>
  <si>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</si>
  <si>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</si>
  <si>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</si>
  <si>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</si>
  <si>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</si>
  <si>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</si>
  <si>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</si>
  <si>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</si>
  <si>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</si>
  <si>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</si>
  <si>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</si>
  <si>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</si>
  <si>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</si>
  <si>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</si>
  <si>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</si>
  <si>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</si>
  <si>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</si>
  <si>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</si>
  <si>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</si>
  <si>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</si>
  <si>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</si>
  <si>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</si>
  <si>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</si>
  <si>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</si>
  <si>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</si>
  <si>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</si>
  <si>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</si>
  <si>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</si>
  <si>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</si>
  <si>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</si>
  <si>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</si>
  <si>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</si>
  <si>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</si>
  <si>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</si>
  <si>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</si>
  <si>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</si>
  <si>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</si>
  <si>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</si>
  <si>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</si>
  <si>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</si>
  <si>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</si>
  <si>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</si>
  <si>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</si>
  <si>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</si>
  <si>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</si>
  <si>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</si>
  <si>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</si>
  <si>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</si>
  <si>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</si>
  <si>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</si>
  <si>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</si>
  <si>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</si>
  <si>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</si>
  <si>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</si>
  <si>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</si>
  <si>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</si>
  <si>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</si>
  <si>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</si>
  <si>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</si>
  <si>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</si>
  <si>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</si>
  <si>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</si>
  <si>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</si>
  <si>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</si>
  <si>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</si>
  <si>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</si>
  <si>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</si>
  <si>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</si>
  <si>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</si>
  <si>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</si>
  <si>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</si>
  <si>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</si>
  <si>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</si>
  <si>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</si>
  <si>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</si>
  <si>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</si>
  <si>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</si>
  <si>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</si>
  <si>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</si>
  <si>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</si>
  <si>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</si>
  <si>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</si>
  <si>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</si>
  <si>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</si>
  <si>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</si>
  <si>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</si>
  <si>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</si>
  <si>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</si>
  <si>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</si>
  <si>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</si>
  <si>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</si>
  <si>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</si>
  <si>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</si>
  <si>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</si>
  <si>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</si>
  <si>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</si>
  <si>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</si>
  <si>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</si>
  <si>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</si>
  <si>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</si>
  <si>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</si>
  <si>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</si>
  <si>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</si>
  <si>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</si>
  <si>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</si>
  <si>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</si>
  <si>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</si>
  <si>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</si>
  <si>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</si>
  <si>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</si>
  <si>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</si>
  <si>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</si>
  <si>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</si>
  <si>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</si>
  <si>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</si>
  <si>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</si>
  <si>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</si>
  <si>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</si>
  <si>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</si>
  <si>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</si>
  <si>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</si>
  <si>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</si>
  <si>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</si>
  <si>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</si>
  <si>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</si>
  <si>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</si>
  <si>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</si>
  <si>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</si>
  <si>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</si>
  <si>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</si>
  <si>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</si>
  <si>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</si>
  <si>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</si>
  <si>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</si>
  <si>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</si>
  <si>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</si>
  <si>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</si>
  <si>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</si>
  <si>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</si>
  <si>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</si>
  <si>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</si>
  <si>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</si>
  <si>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</si>
  <si>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</si>
  <si>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</si>
  <si>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</si>
  <si>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</si>
  <si>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</si>
  <si>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</si>
  <si>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</si>
  <si>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</si>
  <si>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</si>
  <si>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</si>
  <si>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</si>
  <si>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</si>
  <si>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</si>
  <si>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</si>
  <si>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</si>
  <si>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</si>
  <si>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</si>
  <si>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</si>
  <si>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</si>
  <si>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</si>
  <si>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</si>
  <si>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</si>
  <si>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</si>
  <si>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</si>
  <si>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</si>
  <si>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</si>
  <si>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</si>
  <si>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</si>
  <si>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</si>
  <si>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</si>
  <si>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</si>
  <si>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</si>
  <si>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</si>
  <si>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</si>
  <si>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</si>
  <si>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</si>
  <si>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</si>
  <si>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</si>
  <si>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</si>
  <si>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</si>
  <si>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</si>
  <si>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</si>
  <si>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</si>
  <si>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</si>
  <si>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</si>
  <si>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</si>
  <si>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</si>
  <si>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</si>
  <si>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</si>
  <si>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</si>
  <si>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</si>
  <si>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</si>
  <si>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</si>
  <si>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</si>
  <si>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</si>
  <si>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</si>
  <si>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</si>
  <si>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</si>
  <si>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</si>
  <si>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</si>
  <si>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</si>
  <si>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</si>
  <si>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</si>
  <si>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</si>
  <si>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</si>
  <si>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</si>
  <si>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</si>
  <si>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</si>
  <si>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</si>
  <si>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</si>
  <si>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</si>
  <si>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</si>
  <si>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</si>
  <si>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</si>
  <si>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</si>
  <si>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</si>
  <si>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</si>
  <si>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</si>
  <si>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</si>
  <si>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</si>
  <si>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</si>
  <si>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</si>
  <si>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</si>
  <si>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</si>
  <si>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</si>
  <si>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</si>
  <si>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</si>
  <si>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</si>
  <si>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</si>
  <si>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</si>
  <si>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</si>
  <si>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</si>
  <si>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</si>
  <si>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</si>
  <si>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</si>
  <si>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</si>
  <si>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</si>
  <si>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</si>
  <si>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</si>
  <si>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</si>
  <si>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</si>
  <si>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</si>
  <si>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</si>
  <si>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</si>
  <si>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</si>
  <si>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</si>
  <si>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</si>
  <si>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</si>
  <si>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</si>
  <si>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</si>
  <si>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</si>
  <si>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</si>
  <si>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</si>
  <si>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</si>
  <si>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</si>
  <si>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</si>
  <si>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</si>
  <si>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</si>
  <si>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</si>
  <si>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</si>
  <si>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</si>
  <si>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</si>
  <si>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</si>
  <si>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</si>
  <si>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</si>
  <si>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</si>
  <si>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</si>
  <si>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</si>
  <si>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</si>
  <si>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</si>
  <si>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</si>
  <si>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</si>
  <si>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</si>
  <si>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</si>
  <si>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</si>
  <si>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</si>
  <si>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</si>
  <si>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</si>
  <si>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</si>
  <si>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</si>
  <si>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</si>
  <si>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</si>
  <si>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</si>
  <si>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</si>
  <si>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</si>
  <si>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</si>
  <si>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</si>
  <si>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</si>
  <si>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</si>
  <si>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</si>
  <si>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</si>
  <si>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</si>
  <si>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</si>
  <si>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</si>
  <si>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</si>
  <si>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</si>
  <si>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</si>
  <si>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</si>
  <si>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</si>
  <si>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</si>
  <si>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</si>
  <si>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</si>
  <si>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</si>
  <si>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</si>
  <si>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</si>
  <si>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</si>
  <si>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</si>
  <si>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</si>
  <si>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</si>
  <si>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</si>
  <si>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</si>
  <si>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</si>
  <si>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</si>
  <si>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</si>
  <si>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</si>
  <si>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</si>
  <si>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</si>
  <si>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</si>
  <si>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</si>
  <si>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</si>
  <si>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</si>
  <si>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</si>
  <si>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</si>
  <si>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</si>
  <si>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</si>
  <si>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</si>
  <si>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</si>
  <si>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</si>
  <si>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</si>
  <si>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</si>
  <si>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</si>
  <si>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</si>
  <si>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</si>
  <si>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</si>
  <si>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</si>
  <si>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</si>
  <si>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</si>
  <si>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</si>
  <si>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</si>
  <si>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</si>
  <si>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</si>
  <si>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</si>
  <si>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</si>
  <si>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</si>
  <si>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</si>
  <si>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</si>
  <si>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</si>
  <si>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</si>
  <si>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</si>
  <si>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</si>
  <si>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</si>
  <si>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</si>
  <si>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</si>
  <si>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</si>
  <si>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</si>
  <si>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</si>
  <si>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</si>
  <si>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</si>
  <si>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</si>
  <si>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</si>
  <si>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</si>
  <si>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</si>
  <si>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</si>
  <si>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</si>
  <si>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</si>
  <si>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</si>
  <si>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</si>
  <si>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</si>
  <si>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</si>
  <si>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</si>
  <si>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</si>
  <si>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</si>
  <si>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</si>
  <si>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</si>
  <si>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</si>
  <si>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</si>
  <si>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</si>
  <si>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</si>
  <si>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</si>
  <si>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</si>
  <si>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</si>
  <si>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</si>
  <si>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</si>
  <si>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</si>
  <si>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</si>
  <si>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</si>
  <si>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</si>
  <si>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</si>
  <si>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</si>
  <si>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</si>
  <si>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</si>
  <si>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</si>
  <si>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</si>
  <si>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</si>
  <si>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</si>
  <si>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</si>
  <si>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</si>
  <si>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</si>
  <si>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</si>
  <si>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</si>
  <si>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</si>
  <si>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</si>
  <si>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</si>
  <si>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</si>
  <si>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</si>
  <si>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</si>
  <si>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</si>
  <si>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</si>
  <si>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</si>
  <si>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</si>
  <si>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</si>
  <si>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</si>
  <si>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</si>
  <si>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</si>
  <si>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</si>
  <si>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</si>
  <si>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</si>
  <si>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</si>
  <si>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</si>
  <si>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</si>
  <si>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</si>
  <si>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</si>
  <si>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</si>
  <si>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</si>
  <si>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</si>
  <si>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</si>
  <si>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</si>
  <si>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</si>
  <si>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</si>
  <si>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</si>
  <si>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</si>
  <si>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</si>
  <si>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</si>
  <si>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</si>
  <si>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</si>
  <si>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</si>
  <si>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</si>
  <si>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</si>
  <si>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</si>
  <si>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</si>
  <si>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</si>
  <si>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</si>
  <si>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</si>
  <si>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</si>
  <si>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</si>
  <si>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</si>
  <si>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</si>
  <si>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</si>
  <si>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</si>
  <si>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</si>
  <si>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</si>
  <si>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</si>
  <si>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</si>
  <si>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</si>
  <si>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</si>
  <si>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</si>
  <si>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</si>
  <si>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</si>
  <si>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</si>
  <si>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</si>
  <si>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</si>
  <si>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</si>
  <si>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</si>
  <si>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</si>
  <si>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</si>
  <si>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</si>
  <si>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</si>
  <si>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</si>
  <si>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</si>
  <si>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</si>
  <si>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</si>
  <si>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</si>
  <si>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</si>
  <si>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</si>
  <si>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</si>
  <si>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</si>
  <si>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</si>
  <si>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</si>
  <si>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</si>
  <si>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</si>
  <si>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</si>
  <si>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</si>
  <si>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</si>
  <si>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</si>
  <si>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</si>
  <si>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</si>
  <si>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</si>
  <si>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</si>
  <si>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</si>
  <si>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</si>
  <si>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</si>
  <si>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</si>
  <si>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</si>
  <si>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</si>
  <si>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</si>
  <si>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</si>
  <si>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</si>
  <si>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</si>
  <si>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</si>
  <si>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</si>
  <si>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</si>
  <si>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</si>
  <si>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</si>
  <si>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</si>
  <si>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</si>
  <si>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</si>
  <si>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</si>
  <si>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</si>
  <si>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</si>
  <si>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</si>
  <si>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</si>
  <si>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</si>
  <si>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</si>
  <si>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</si>
  <si>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</si>
  <si>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</si>
  <si>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</si>
  <si>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</si>
  <si>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</si>
  <si>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</si>
  <si>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</si>
  <si>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</si>
  <si>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</si>
  <si>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</si>
  <si>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</si>
  <si>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</si>
  <si>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</si>
  <si>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</si>
  <si>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</si>
  <si>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</si>
  <si>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</si>
  <si>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</si>
  <si>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</si>
  <si>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</si>
  <si>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</si>
  <si>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</si>
  <si>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</si>
  <si>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</si>
  <si>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</si>
  <si>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</si>
  <si>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</si>
  <si>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</si>
  <si>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</si>
  <si>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</si>
  <si>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</si>
  <si>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</si>
  <si>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</si>
  <si>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</si>
  <si>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</si>
  <si>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</si>
  <si>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</si>
  <si>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</si>
  <si>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</si>
  <si>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</si>
  <si>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</si>
  <si>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</si>
  <si>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</si>
  <si>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</si>
  <si>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</si>
  <si>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</si>
  <si>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</si>
  <si>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</si>
  <si>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</si>
  <si>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</si>
  <si>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</si>
  <si>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</si>
  <si>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</si>
  <si>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</si>
  <si>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</si>
  <si>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</si>
  <si>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</si>
  <si>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</si>
  <si>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</si>
  <si>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</si>
  <si>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</si>
  <si>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</si>
  <si>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</si>
  <si>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</si>
  <si>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</si>
  <si>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</si>
  <si>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</si>
  <si>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</si>
  <si>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</si>
  <si>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</si>
  <si>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</si>
  <si>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</si>
  <si>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</si>
  <si>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</si>
  <si>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</si>
  <si>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</si>
  <si>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</si>
  <si>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</si>
  <si>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</si>
  <si>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</si>
  <si>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</si>
  <si>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</si>
  <si>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</si>
  <si>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</si>
  <si>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</si>
  <si>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</si>
  <si>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</si>
  <si>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</si>
  <si>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</si>
  <si>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</si>
  <si>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</si>
  <si>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</si>
  <si>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</si>
  <si>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</si>
  <si>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</si>
  <si>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</si>
  <si>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</si>
  <si>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</si>
  <si>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</si>
  <si>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</si>
  <si>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</si>
  <si>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</si>
  <si>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</si>
  <si>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</si>
  <si>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</si>
  <si>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</si>
  <si>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</si>
  <si>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</si>
  <si>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</si>
  <si>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</si>
  <si>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</si>
  <si>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</si>
  <si>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</si>
  <si>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</si>
  <si>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</si>
  <si>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</si>
  <si>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</si>
  <si>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</si>
  <si>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</si>
  <si>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</si>
  <si>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</si>
  <si>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</si>
  <si>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</si>
  <si>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</si>
  <si>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</si>
  <si>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</si>
  <si>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</si>
  <si>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</si>
  <si>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</si>
  <si>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</si>
  <si>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</si>
  <si>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</si>
  <si>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</si>
  <si>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</si>
  <si>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</si>
  <si>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</si>
  <si>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</si>
  <si>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</si>
  <si>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</si>
  <si>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</si>
  <si>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</si>
  <si>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</si>
  <si>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</si>
  <si>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</si>
  <si>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</si>
  <si>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</si>
  <si>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</si>
  <si>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</si>
  <si>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</si>
  <si>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</si>
  <si>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</si>
  <si>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</si>
  <si>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</si>
  <si>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</si>
  <si>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</si>
  <si>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</si>
  <si>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</si>
  <si>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</si>
  <si>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</si>
  <si>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</si>
  <si>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</si>
  <si>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</si>
  <si>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</si>
  <si>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</si>
  <si>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</si>
  <si>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</si>
  <si>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</si>
  <si>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</si>
  <si>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</si>
  <si>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</si>
  <si>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</si>
  <si>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</si>
  <si>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</si>
  <si>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</si>
  <si>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</si>
  <si>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</si>
  <si>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</si>
  <si>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</si>
  <si>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</si>
  <si>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</si>
  <si>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</si>
  <si>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</si>
  <si>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</si>
  <si>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</si>
  <si>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</si>
  <si>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</si>
  <si>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</si>
  <si>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</si>
  <si>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</si>
  <si>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</si>
  <si>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</si>
  <si>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</si>
  <si>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</si>
  <si>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</si>
  <si>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</si>
  <si>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</si>
  <si>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</si>
  <si>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</si>
  <si>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</si>
  <si>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</si>
  <si>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</si>
  <si>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</si>
  <si>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</si>
  <si>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</si>
  <si>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</si>
  <si>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</si>
  <si>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</si>
  <si>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</si>
  <si>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</si>
  <si>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</si>
  <si>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</si>
  <si>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</si>
  <si>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</si>
  <si>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</si>
  <si>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</si>
  <si>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</si>
  <si>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</si>
  <si>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</si>
  <si>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</si>
  <si>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</si>
  <si>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</si>
  <si>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</si>
  <si>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</si>
  <si>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</si>
  <si>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</si>
  <si>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</si>
  <si>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</si>
  <si>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</si>
  <si>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</si>
  <si>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</si>
  <si>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</si>
  <si>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</si>
  <si>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</si>
  <si>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</si>
  <si>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</si>
  <si>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</si>
  <si>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</si>
  <si>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</si>
  <si>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</si>
  <si>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</si>
  <si>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</si>
  <si>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</si>
  <si>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</si>
  <si>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</si>
  <si>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</si>
  <si>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</si>
  <si>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</si>
  <si>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</si>
  <si>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</si>
  <si>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</si>
  <si>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</si>
  <si>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</si>
  <si>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</si>
  <si>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</si>
  <si>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</si>
  <si>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</si>
  <si>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</si>
  <si>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</si>
  <si>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</si>
  <si>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</si>
  <si>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</si>
  <si>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</si>
  <si>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</si>
  <si>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</si>
  <si>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</si>
  <si>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</si>
  <si>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</si>
  <si>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</si>
  <si>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</si>
  <si>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</si>
  <si>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</si>
  <si>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</si>
  <si>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</si>
  <si>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</si>
  <si>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</si>
  <si>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</si>
  <si>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</si>
  <si>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</si>
  <si>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</si>
  <si>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</si>
  <si>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</si>
  <si>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</si>
  <si>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</si>
  <si>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</si>
  <si>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</si>
  <si>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</si>
  <si>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</si>
  <si>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</si>
  <si>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</si>
  <si>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</si>
  <si>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</si>
  <si>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</si>
  <si>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</si>
  <si>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</si>
  <si>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</si>
  <si>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</si>
  <si>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</si>
  <si>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</si>
  <si>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</si>
  <si>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</si>
  <si>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</si>
  <si>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</si>
  <si>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</si>
  <si>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</si>
  <si>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</si>
  <si>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</si>
  <si>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</si>
  <si>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</si>
  <si>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</si>
  <si>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</si>
  <si>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</si>
  <si>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</si>
  <si>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</si>
  <si>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</si>
  <si>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</si>
  <si>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</si>
  <si>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</si>
  <si>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</si>
  <si>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</si>
  <si>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</si>
  <si>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</si>
  <si>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</si>
  <si>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</si>
  <si>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</si>
  <si>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</si>
  <si>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</si>
  <si>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</si>
  <si>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</si>
  <si>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</si>
  <si>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</si>
  <si>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</si>
  <si>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</si>
  <si>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</si>
  <si>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</si>
  <si>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</si>
  <si>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</si>
  <si>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</si>
  <si>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</si>
  <si>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</si>
  <si>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</si>
  <si>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</si>
  <si>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</si>
  <si>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</si>
  <si>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</si>
  <si>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</si>
  <si>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</si>
  <si>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</si>
  <si>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</si>
  <si>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</si>
  <si>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</si>
  <si>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</si>
  <si>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</si>
  <si>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</si>
  <si>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</si>
  <si>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</si>
  <si>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</si>
  <si>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</si>
  <si>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</si>
  <si>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</si>
  <si>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</si>
  <si>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</si>
  <si>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</si>
  <si>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</si>
  <si>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</si>
  <si>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</si>
  <si>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</si>
  <si>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</si>
  <si>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</si>
  <si>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</si>
  <si>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</si>
  <si>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</si>
  <si>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</si>
  <si>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</si>
  <si>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</si>
  <si>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</si>
  <si>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</si>
  <si>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</si>
  <si>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</si>
  <si>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</si>
  <si>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</si>
  <si>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</si>
  <si>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</si>
  <si>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</si>
  <si>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</si>
  <si>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</si>
  <si>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</si>
  <si>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</si>
  <si>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</si>
  <si>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</si>
  <si>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</si>
  <si>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</si>
  <si>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</si>
  <si>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</si>
  <si>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</si>
  <si>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</si>
  <si>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</si>
  <si>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</si>
  <si>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</si>
  <si>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</si>
  <si>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</si>
  <si>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</si>
  <si>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</si>
  <si>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</si>
  <si>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</si>
  <si>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</si>
  <si>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</si>
  <si>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</si>
  <si>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</si>
  <si>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</si>
  <si>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</si>
  <si>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</si>
  <si>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</si>
  <si>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</si>
  <si>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</si>
  <si>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</si>
  <si>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</si>
  <si>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</si>
  <si>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</si>
  <si>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</si>
  <si>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</si>
  <si>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</si>
  <si>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</si>
  <si>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</si>
  <si>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</si>
  <si>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</si>
  <si>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</si>
  <si>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</si>
  <si>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</si>
  <si>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</si>
  <si>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</si>
  <si>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</si>
  <si>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</si>
  <si>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</si>
  <si>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</si>
  <si>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</si>
  <si>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</si>
  <si>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</si>
  <si>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</si>
  <si>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</si>
  <si>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</si>
  <si>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</si>
  <si>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</si>
  <si>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</si>
  <si>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</si>
  <si>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</si>
  <si>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</si>
  <si>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</si>
  <si>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</si>
  <si>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</si>
  <si>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</si>
  <si>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</si>
  <si>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</si>
  <si>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</si>
  <si>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</si>
  <si>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</si>
  <si>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</si>
  <si>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</si>
  <si>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</si>
  <si>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</si>
  <si>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</si>
  <si>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</si>
  <si>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</si>
  <si>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</si>
  <si>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</si>
  <si>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</si>
  <si>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</si>
  <si>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</si>
  <si>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</si>
  <si>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</si>
  <si>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</si>
  <si>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</si>
  <si>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</si>
  <si>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</si>
  <si>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</si>
  <si>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</si>
  <si>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</si>
  <si>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</si>
  <si>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</si>
  <si>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</si>
  <si>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</si>
  <si>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</si>
  <si>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</si>
  <si>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</si>
  <si>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</si>
  <si>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</si>
  <si>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</si>
  <si>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</si>
  <si>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</si>
  <si>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</si>
  <si>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</si>
  <si>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</si>
  <si>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</si>
  <si>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</si>
  <si>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</si>
  <si>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</si>
  <si>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</si>
  <si>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</si>
  <si>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</si>
  <si>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</si>
  <si>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</si>
  <si>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</si>
  <si>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</si>
  <si>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</si>
  <si>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</si>
  <si>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</si>
  <si>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</si>
  <si>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</si>
  <si>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</si>
  <si>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</si>
  <si>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</si>
  <si>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</si>
  <si>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</si>
  <si>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</si>
  <si>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</si>
  <si>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</si>
  <si>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</si>
  <si>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</si>
  <si>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</si>
  <si>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</si>
  <si>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</si>
  <si>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</si>
  <si>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</si>
  <si>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</si>
  <si>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</si>
  <si>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</si>
  <si>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</si>
  <si>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</si>
  <si>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</si>
  <si>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</si>
  <si>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</si>
  <si>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</si>
  <si>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</si>
  <si>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</si>
  <si>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</si>
  <si>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</si>
  <si>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</si>
  <si>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</si>
  <si>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</si>
  <si>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</si>
  <si>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</si>
  <si>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</si>
  <si>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</si>
  <si>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</si>
  <si>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</si>
  <si>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</si>
  <si>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</si>
  <si>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</si>
  <si>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</si>
  <si>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</si>
  <si>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</si>
  <si>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</si>
  <si>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</si>
  <si>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</si>
  <si>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</si>
  <si>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</si>
  <si>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</si>
  <si>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</si>
  <si>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</si>
  <si>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</si>
  <si>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</si>
  <si>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</si>
  <si>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</si>
  <si>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</si>
  <si>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</si>
  <si>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</si>
  <si>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</si>
  <si>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</si>
  <si>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</si>
  <si>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</si>
  <si>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</si>
  <si>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</si>
  <si>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</si>
  <si>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</si>
  <si>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</si>
  <si>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</si>
  <si>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</si>
  <si>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</si>
  <si>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</si>
  <si>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</si>
  <si>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</si>
  <si>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</si>
  <si>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</si>
  <si>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</si>
  <si>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</si>
  <si>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</si>
  <si>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</si>
  <si>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</si>
  <si>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</si>
  <si>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</si>
  <si>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</si>
  <si>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</si>
  <si>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</si>
  <si>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</si>
  <si>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</si>
  <si>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</si>
  <si>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</si>
  <si>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</si>
  <si>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</si>
  <si>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</si>
  <si>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</si>
  <si>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</si>
  <si>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</si>
  <si>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</si>
  <si>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</si>
  <si>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</si>
  <si>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</si>
  <si>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</si>
  <si>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</si>
  <si>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</si>
  <si>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</si>
  <si>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</si>
  <si>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</si>
  <si>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</si>
  <si>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</si>
  <si>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</si>
  <si>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</si>
  <si>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</si>
  <si>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</si>
  <si>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</si>
  <si>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</si>
  <si>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</si>
  <si>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</si>
  <si>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</si>
  <si>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</si>
  <si>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</si>
  <si>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</si>
  <si>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</si>
  <si>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</si>
  <si>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</si>
  <si>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</si>
  <si>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</si>
  <si>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</si>
  <si>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</si>
  <si>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</si>
  <si>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</si>
  <si>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</si>
  <si>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</si>
  <si>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</si>
  <si>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</si>
  <si>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</si>
  <si>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</si>
  <si>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</si>
  <si>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</si>
  <si>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</si>
  <si>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</si>
  <si>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</si>
  <si>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</si>
  <si>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</si>
  <si>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</si>
  <si>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</si>
  <si>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</si>
  <si>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</si>
  <si>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</si>
  <si>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</si>
  <si>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</si>
  <si>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</si>
  <si>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</si>
  <si>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</si>
  <si>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</si>
  <si>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</si>
  <si>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</si>
  <si>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</si>
  <si>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</si>
  <si>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</si>
  <si>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</si>
  <si>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</si>
  <si>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</si>
  <si>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</si>
  <si>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</si>
  <si>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</si>
  <si>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</si>
  <si>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</si>
  <si>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</si>
  <si>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</si>
  <si>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</si>
  <si>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</si>
  <si>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</si>
  <si>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</si>
  <si>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</si>
  <si>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</si>
  <si>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</si>
  <si>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</si>
  <si>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</si>
  <si>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</si>
  <si>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</si>
  <si>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</si>
  <si>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</si>
  <si>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</si>
  <si>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</si>
  <si>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</si>
  <si>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</si>
  <si>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</si>
  <si>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</si>
  <si>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</si>
  <si>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</si>
  <si>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</si>
  <si>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</si>
  <si>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</si>
  <si>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</si>
  <si>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</si>
  <si>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</si>
  <si>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</si>
  <si>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</si>
  <si>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</si>
  <si>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</si>
  <si>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</si>
  <si>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</si>
  <si>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</si>
  <si>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</si>
  <si>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</si>
  <si>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</si>
  <si>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</si>
  <si>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</si>
  <si>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</si>
  <si>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</si>
  <si>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</si>
  <si>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</si>
  <si>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</si>
  <si>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</si>
  <si>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</si>
  <si>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</si>
  <si>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</si>
  <si>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</si>
  <si>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</si>
  <si>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</si>
  <si>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</si>
  <si>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</si>
  <si>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</si>
  <si>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</si>
  <si>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</si>
  <si>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</si>
  <si>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</si>
  <si>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</si>
  <si>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</si>
  <si>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</si>
  <si>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</si>
  <si>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</si>
  <si>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</si>
  <si>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</si>
  <si>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</si>
  <si>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</si>
  <si>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</si>
  <si>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</si>
  <si>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</si>
  <si>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</si>
  <si>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</si>
  <si>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</si>
  <si>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</si>
  <si>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</si>
  <si>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</si>
  <si>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</si>
  <si>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</si>
  <si>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</si>
  <si>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</si>
  <si>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</si>
  <si>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</si>
  <si>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</si>
  <si>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</si>
  <si>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</si>
  <si>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</si>
  <si>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</si>
  <si>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</si>
  <si>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</si>
  <si>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</si>
  <si>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</si>
  <si>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</si>
  <si>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</si>
  <si>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</si>
  <si>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</si>
  <si>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</si>
  <si>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</si>
  <si>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</si>
  <si>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</si>
  <si>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</si>
  <si>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</si>
  <si>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</si>
  <si>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</si>
  <si>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</si>
  <si>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</si>
  <si>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</si>
  <si>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</si>
  <si>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</si>
  <si>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</si>
  <si>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</si>
  <si>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</si>
  <si>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</si>
  <si>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</si>
  <si>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</si>
  <si>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</si>
  <si>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</si>
  <si>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</si>
  <si>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</si>
  <si>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</si>
  <si>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</si>
  <si>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</si>
  <si>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</si>
  <si>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</si>
  <si>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</si>
  <si>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</si>
  <si>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</si>
  <si>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</si>
  <si>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</si>
  <si>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</si>
  <si>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</si>
  <si>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</si>
  <si>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</si>
  <si>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</si>
  <si>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</si>
  <si>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</si>
  <si>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</si>
  <si>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</si>
  <si>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</si>
  <si>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</si>
  <si>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</si>
  <si>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</si>
  <si>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</si>
  <si>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</si>
  <si>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</si>
  <si>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</si>
  <si>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</si>
  <si>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</si>
  <si>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</si>
  <si>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</si>
  <si>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</si>
  <si>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</si>
  <si>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</si>
  <si>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</si>
  <si>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</si>
  <si>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</si>
  <si>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</si>
  <si>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</si>
  <si>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</si>
  <si>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</si>
  <si>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</si>
  <si>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</si>
  <si>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</si>
  <si>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</si>
  <si>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</si>
  <si>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</si>
  <si>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</si>
  <si>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</si>
  <si>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</si>
  <si>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</si>
  <si>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</si>
  <si>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</si>
  <si>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</si>
  <si>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</si>
  <si>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</si>
  <si>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</si>
  <si>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</si>
  <si>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</si>
  <si>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</si>
  <si>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</si>
  <si>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</si>
  <si>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</si>
  <si>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</si>
  <si>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</si>
  <si>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</si>
  <si>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</si>
  <si>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</si>
  <si>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</si>
  <si>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</si>
  <si>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</si>
  <si>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</si>
  <si>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</si>
  <si>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</si>
  <si>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</si>
  <si>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</si>
  <si>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</si>
  <si>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</si>
  <si>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</si>
  <si>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</si>
  <si>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</si>
  <si>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</si>
  <si>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</si>
  <si>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</si>
  <si>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</si>
  <si>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</si>
  <si>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</si>
  <si>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</si>
  <si>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</si>
  <si>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</si>
  <si>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</si>
  <si>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</si>
  <si>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</si>
  <si>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</si>
  <si>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</si>
  <si>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</si>
  <si>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</si>
  <si>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</si>
  <si>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</si>
  <si>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</si>
  <si>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</si>
  <si>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</si>
  <si>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</si>
  <si>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</si>
  <si>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</si>
  <si>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</si>
  <si>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</si>
  <si>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</si>
  <si>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</si>
  <si>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</si>
  <si>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</si>
  <si>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</si>
  <si>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</si>
  <si>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</si>
  <si>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</si>
  <si>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</si>
  <si>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</si>
  <si>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</si>
  <si>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</si>
  <si>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</si>
  <si>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</si>
  <si>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</si>
  <si>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</si>
  <si>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</si>
  <si>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</si>
  <si>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</si>
  <si>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</si>
  <si>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</si>
  <si>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</si>
  <si>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</si>
  <si>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</si>
  <si>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</si>
  <si>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</si>
  <si>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</si>
  <si>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</si>
  <si>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</si>
  <si>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</si>
  <si>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</si>
  <si>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</si>
  <si>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</si>
  <si>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</si>
  <si>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</si>
  <si>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</si>
  <si>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</si>
  <si>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</si>
  <si>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</si>
  <si>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</si>
  <si>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</si>
  <si>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</si>
  <si>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</si>
  <si>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</si>
  <si>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</si>
  <si>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</si>
  <si>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</si>
  <si>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</si>
  <si>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</si>
  <si>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</si>
  <si>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</si>
  <si>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</si>
  <si>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</si>
  <si>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</si>
  <si>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</si>
  <si>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</si>
  <si>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</si>
  <si>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</si>
  <si>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</si>
  <si>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</si>
  <si>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</si>
  <si>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</si>
  <si>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</si>
  <si>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</si>
  <si>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</si>
  <si>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</si>
  <si>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</si>
  <si>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</si>
  <si>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</si>
  <si>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</si>
  <si>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</si>
  <si>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</si>
  <si>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</si>
  <si>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</si>
  <si>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</si>
  <si>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</si>
  <si>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</si>
  <si>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</si>
  <si>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</si>
  <si>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</si>
  <si>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</si>
  <si>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</si>
  <si>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</si>
  <si>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</si>
  <si>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</si>
  <si>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</si>
  <si>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</si>
  <si>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</si>
  <si>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</si>
  <si>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</si>
  <si>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</si>
  <si>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</si>
  <si>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</si>
  <si>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</si>
  <si>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</si>
  <si>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</si>
  <si>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</si>
  <si>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</si>
  <si>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</si>
  <si>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</si>
  <si>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</si>
  <si>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</si>
  <si>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</si>
  <si>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</si>
  <si>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</si>
  <si>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</si>
  <si>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</si>
  <si>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</si>
  <si>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</si>
  <si>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</si>
  <si>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</si>
  <si>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</si>
  <si>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</si>
  <si>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</si>
  <si>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</si>
  <si>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</si>
  <si>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</si>
  <si>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</si>
  <si>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</si>
  <si>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</si>
  <si>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</si>
  <si>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</si>
  <si>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</si>
  <si>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</si>
  <si>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</si>
  <si>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</si>
  <si>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</si>
  <si>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</si>
  <si>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</si>
  <si>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</si>
  <si>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</si>
  <si>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</si>
  <si>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</si>
  <si>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</si>
  <si>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</si>
  <si>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</si>
  <si>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</si>
  <si>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</si>
  <si>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</si>
  <si>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</si>
  <si>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</si>
  <si>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</si>
  <si>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</si>
  <si>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</si>
  <si>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</si>
  <si>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</si>
  <si>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</si>
  <si>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</si>
  <si>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</si>
  <si>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</si>
  <si>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</si>
  <si>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</si>
  <si>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</si>
  <si>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</si>
  <si>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</si>
  <si>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</si>
  <si>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</si>
  <si>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</si>
  <si>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</si>
  <si>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</si>
  <si>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</si>
  <si>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</si>
  <si>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</si>
  <si>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</si>
  <si>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</si>
  <si>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</si>
  <si>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</si>
  <si>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</si>
  <si>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</si>
  <si>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</si>
  <si>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</si>
  <si>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</si>
  <si>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</si>
  <si>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</si>
  <si>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</si>
  <si>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</si>
  <si>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</si>
  <si>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</si>
  <si>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</si>
  <si>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</si>
  <si>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</si>
  <si>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</si>
  <si>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</si>
  <si>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</si>
  <si>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</si>
  <si>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</si>
  <si>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</si>
  <si>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</si>
  <si>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</si>
  <si>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</si>
  <si>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</si>
  <si>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</si>
  <si>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</si>
  <si>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</si>
  <si>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</si>
  <si>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</si>
  <si>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</si>
  <si>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</si>
  <si>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</si>
  <si>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</si>
  <si>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</si>
  <si>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</si>
  <si>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</si>
  <si>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</si>
  <si>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</si>
  <si>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</si>
  <si>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</si>
  <si>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</si>
  <si>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</si>
  <si>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</si>
  <si>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</si>
  <si>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</si>
  <si>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</si>
  <si>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</si>
  <si>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</si>
  <si>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</si>
  <si>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</si>
  <si>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</si>
  <si>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</si>
  <si>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</si>
  <si>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</si>
  <si>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</si>
  <si>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</si>
  <si>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</si>
  <si>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</si>
  <si>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</si>
  <si>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</si>
  <si>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</si>
  <si>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</si>
  <si>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</si>
  <si>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</si>
  <si>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</si>
  <si>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</si>
  <si>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</si>
  <si>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</si>
  <si>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</si>
  <si>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</si>
  <si>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</si>
  <si>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</si>
  <si>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</si>
  <si>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</si>
  <si>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</si>
  <si>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</si>
  <si>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</si>
  <si>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</si>
  <si>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</si>
  <si>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</si>
  <si>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</si>
  <si>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</si>
  <si>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</si>
  <si>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</si>
  <si>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</si>
  <si>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</si>
  <si>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</si>
  <si>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</si>
  <si>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</si>
  <si>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</si>
  <si>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</si>
  <si>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</si>
  <si>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</si>
  <si>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</si>
  <si>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</si>
  <si>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</si>
  <si>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</si>
  <si>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</si>
  <si>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</si>
  <si>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</si>
  <si>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</si>
  <si>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</si>
  <si>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</si>
  <si>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</si>
  <si>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</si>
  <si>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</si>
  <si>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</si>
  <si>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</si>
  <si>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</si>
  <si>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</si>
  <si>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</si>
  <si>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</si>
  <si>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</si>
  <si>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</si>
  <si>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</si>
  <si>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</si>
  <si>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</si>
  <si>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</si>
  <si>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</si>
  <si>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</si>
  <si>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</si>
  <si>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</si>
  <si>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</si>
  <si>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</si>
  <si>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</si>
  <si>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</si>
  <si>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</si>
  <si>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</si>
  <si>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</si>
  <si>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</si>
  <si>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</si>
  <si>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</si>
  <si>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</si>
  <si>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</si>
  <si>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</si>
  <si>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</si>
  <si>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</si>
  <si>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</si>
  <si>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</si>
  <si>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</si>
  <si>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</si>
  <si>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</si>
  <si>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</si>
  <si>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</si>
  <si>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</si>
  <si>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</si>
  <si>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</si>
  <si>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</si>
  <si>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</si>
  <si>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</si>
  <si>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</si>
  <si>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</si>
  <si>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</si>
  <si>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</si>
  <si>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</si>
  <si>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</si>
  <si>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</si>
  <si>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</si>
  <si>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</si>
  <si>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</si>
  <si>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</si>
  <si>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</si>
  <si>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</si>
  <si>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</si>
  <si>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</si>
  <si>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</si>
  <si>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</si>
  <si>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</si>
  <si>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</si>
  <si>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</si>
  <si>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</si>
  <si>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</si>
  <si>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</si>
  <si>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</si>
  <si>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</si>
  <si>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</si>
  <si>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</si>
  <si>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</si>
  <si>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</si>
  <si>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</si>
  <si>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</si>
  <si>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</si>
  <si>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</si>
  <si>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</si>
  <si>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</si>
  <si>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</si>
  <si>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</si>
  <si>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</si>
  <si>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</si>
  <si>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</si>
  <si>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</si>
  <si>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</si>
  <si>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</si>
  <si>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</si>
  <si>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</si>
  <si>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</si>
  <si>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</si>
  <si>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</si>
  <si>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</si>
  <si>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</si>
  <si>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</si>
  <si>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</si>
  <si>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</si>
  <si>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</si>
  <si>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</si>
  <si>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</si>
  <si>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</si>
  <si>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</si>
  <si>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</si>
  <si>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</si>
  <si>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</si>
  <si>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</si>
  <si>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</si>
  <si>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</si>
  <si>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</si>
  <si>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</si>
  <si>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</si>
  <si>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</si>
  <si>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</si>
  <si>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</si>
  <si>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</si>
  <si>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</si>
  <si>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</si>
  <si>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</si>
  <si>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</si>
  <si>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</si>
  <si>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</si>
  <si>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</si>
  <si>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</si>
  <si>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</si>
  <si>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</si>
  <si>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</si>
  <si>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</si>
  <si>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</si>
  <si>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</si>
  <si>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</si>
  <si>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</si>
  <si>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</si>
  <si>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</si>
  <si>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</si>
  <si>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</si>
  <si>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</si>
  <si>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</si>
  <si>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</si>
  <si>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</si>
  <si>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</si>
  <si>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</si>
  <si>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</si>
  <si>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</si>
  <si>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</si>
  <si>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</si>
  <si>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</si>
  <si>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</si>
  <si>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</si>
  <si>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</si>
  <si>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</si>
  <si>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</si>
  <si>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</si>
  <si>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</si>
  <si>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</si>
  <si>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</si>
  <si>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</si>
  <si>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</si>
  <si>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</si>
  <si>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</si>
  <si>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</si>
  <si>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</si>
  <si>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</si>
  <si>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</si>
  <si>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</si>
  <si>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</si>
  <si>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</si>
  <si>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</si>
  <si>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</si>
  <si>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</si>
  <si>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</si>
  <si>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</si>
  <si>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</si>
  <si>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</si>
  <si>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</si>
  <si>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</si>
  <si>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</si>
  <si>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</si>
  <si>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</si>
  <si>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</si>
  <si>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</si>
  <si>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</si>
  <si>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</si>
  <si>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</si>
  <si>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</si>
  <si>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</si>
  <si>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</si>
  <si>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</si>
  <si>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</si>
  <si>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</si>
  <si>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</si>
  <si>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</si>
  <si>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</si>
  <si>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</si>
  <si>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</si>
  <si>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</si>
  <si>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</si>
  <si>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</si>
  <si>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</si>
  <si>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</si>
  <si>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</si>
  <si>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</si>
  <si>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</si>
  <si>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</si>
  <si>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</si>
  <si>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</si>
  <si>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</si>
  <si>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</si>
  <si>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</si>
  <si>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</si>
  <si>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</si>
  <si>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</si>
  <si>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</si>
  <si>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</si>
  <si>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</si>
  <si>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</si>
  <si>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</si>
  <si>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</si>
  <si>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</si>
  <si>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</si>
  <si>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</si>
  <si>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</si>
  <si>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</si>
  <si>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</si>
  <si>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</si>
  <si>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</si>
  <si>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</si>
  <si>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</si>
  <si>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</si>
  <si>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</si>
  <si>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</si>
  <si>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</si>
  <si>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</si>
  <si>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</si>
  <si>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</si>
  <si>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</si>
  <si>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</si>
  <si>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</si>
  <si>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</si>
  <si>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</si>
  <si>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</si>
  <si>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</si>
  <si>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</si>
  <si>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</si>
  <si>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</si>
  <si>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</si>
  <si>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</si>
  <si>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</si>
  <si>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</si>
  <si>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</si>
  <si>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</si>
  <si>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</si>
  <si>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</si>
  <si>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</si>
  <si>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</si>
  <si>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</si>
  <si>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</si>
  <si>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</si>
  <si>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</si>
  <si>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</si>
  <si>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</si>
  <si>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</si>
  <si>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</si>
  <si>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</si>
  <si>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</si>
  <si>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</si>
  <si>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</si>
  <si>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</si>
  <si>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</si>
  <si>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</si>
  <si>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</si>
  <si>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</si>
  <si>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</si>
  <si>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</si>
  <si>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</si>
  <si>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</si>
  <si>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</si>
  <si>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</si>
  <si>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</si>
  <si>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</si>
  <si>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</si>
  <si>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</si>
  <si>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</si>
  <si>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</si>
  <si>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</si>
  <si>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</si>
  <si>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</si>
  <si>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</si>
  <si>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</si>
  <si>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</si>
  <si>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</si>
  <si>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</si>
  <si>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</si>
  <si>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</si>
  <si>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</si>
  <si>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</si>
  <si>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</si>
  <si>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</si>
  <si>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</si>
  <si>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</si>
  <si>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</si>
  <si>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</si>
  <si>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</si>
  <si>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</si>
  <si>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</si>
  <si>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</si>
  <si>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</si>
  <si>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</si>
  <si>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</si>
  <si>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</si>
  <si>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</si>
  <si>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</si>
  <si>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</si>
  <si>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</si>
  <si>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</si>
  <si>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</si>
  <si>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</si>
  <si>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</si>
  <si>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</si>
  <si>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</si>
  <si>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</si>
  <si>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</si>
  <si>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</si>
  <si>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</si>
  <si>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</si>
  <si>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</si>
  <si>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</si>
  <si>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</si>
  <si>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</si>
  <si>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</si>
  <si>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</si>
  <si>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</si>
  <si>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</si>
  <si>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</si>
  <si>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</si>
  <si>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</si>
  <si>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</si>
  <si>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</si>
  <si>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</si>
  <si>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</si>
  <si>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</si>
  <si>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</si>
  <si>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</si>
  <si>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</si>
  <si>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</si>
  <si>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</si>
  <si>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</si>
  <si>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</si>
  <si>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</si>
  <si>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</si>
  <si>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</si>
  <si>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</si>
  <si>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</si>
  <si>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</si>
  <si>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</si>
  <si>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</si>
  <si>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</si>
  <si>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</si>
  <si>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</si>
  <si>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</si>
  <si>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</si>
  <si>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</si>
  <si>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</si>
  <si>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</si>
  <si>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</si>
  <si>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</si>
  <si>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</si>
  <si>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</si>
  <si>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</si>
  <si>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</si>
  <si>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</si>
  <si>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</si>
  <si>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</si>
  <si>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</si>
  <si>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</si>
  <si>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</si>
  <si>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</si>
  <si>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</si>
  <si>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</si>
  <si>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</si>
  <si>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</si>
  <si>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</si>
  <si>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</si>
  <si>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</si>
  <si>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</si>
  <si>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</si>
  <si>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</si>
  <si>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</si>
  <si>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</si>
  <si>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</si>
  <si>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</si>
  <si>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</si>
  <si>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</si>
  <si>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</si>
  <si>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</si>
  <si>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</si>
  <si>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</si>
  <si>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</si>
  <si>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</si>
  <si>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</si>
  <si>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</si>
  <si>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</si>
  <si>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</si>
  <si>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</si>
  <si>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</si>
  <si>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</si>
  <si>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</si>
  <si>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</si>
  <si>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</si>
  <si>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</si>
  <si>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</si>
  <si>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</si>
  <si>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</si>
  <si>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</si>
  <si>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</si>
  <si>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</si>
  <si>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</si>
  <si>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</si>
  <si>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</si>
  <si>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</si>
  <si>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</si>
  <si>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</si>
  <si>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</si>
  <si>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</si>
  <si>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</si>
  <si>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</si>
  <si>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</si>
  <si>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</si>
  <si>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</si>
  <si>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</si>
  <si>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</si>
  <si>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</si>
  <si>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</si>
  <si>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</si>
  <si>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</si>
  <si>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</si>
  <si>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</si>
  <si>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</si>
  <si>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</si>
  <si>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</si>
  <si>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</si>
  <si>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</si>
  <si>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</si>
  <si>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</si>
  <si>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</si>
  <si>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</si>
  <si>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</si>
  <si>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</si>
  <si>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</si>
  <si>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</si>
  <si>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</si>
  <si>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</si>
  <si>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</si>
  <si>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</si>
  <si>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</si>
  <si>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</si>
  <si>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</si>
  <si>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</si>
  <si>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</si>
  <si>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</si>
  <si>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</si>
  <si>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</si>
  <si>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</si>
  <si>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</si>
  <si>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</si>
  <si>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</si>
  <si>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</si>
  <si>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</si>
  <si>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</si>
  <si>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</si>
  <si>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</si>
  <si>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</si>
  <si>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</si>
  <si>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</si>
  <si>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</si>
  <si>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</si>
  <si>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</si>
  <si>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</si>
  <si>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</si>
  <si>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</si>
  <si>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</si>
  <si>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</si>
  <si>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</si>
  <si>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</si>
  <si>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</si>
  <si>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</si>
  <si>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</si>
  <si>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</si>
  <si>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</si>
  <si>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</si>
  <si>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</si>
  <si>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</si>
  <si>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</si>
  <si>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</si>
  <si>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</si>
  <si>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</si>
  <si>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</si>
  <si>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</si>
  <si>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</si>
  <si>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</si>
  <si>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</si>
  <si>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</si>
  <si>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</si>
  <si>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</si>
  <si>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</si>
  <si>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</si>
  <si>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</si>
  <si>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</si>
  <si>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</si>
  <si>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</si>
  <si>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</si>
  <si>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</si>
  <si>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</si>
  <si>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</si>
  <si>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</si>
  <si>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</si>
  <si>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</si>
  <si>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</si>
  <si>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</si>
  <si>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</si>
  <si>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</si>
  <si>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</si>
  <si>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</si>
  <si>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</si>
  <si>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</si>
  <si>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</si>
  <si>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</si>
  <si>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</si>
  <si>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</si>
  <si>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</si>
  <si>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</si>
  <si>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</si>
  <si>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</si>
  <si>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</si>
  <si>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</si>
  <si>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</si>
  <si>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</si>
  <si>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</si>
  <si>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</si>
  <si>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</si>
  <si>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</si>
  <si>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</si>
  <si>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</si>
  <si>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</si>
  <si>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</si>
  <si>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</si>
  <si>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</si>
  <si>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</si>
  <si>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</si>
  <si>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</si>
  <si>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</si>
  <si>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</si>
  <si>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</si>
  <si>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</si>
  <si>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</si>
  <si>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</si>
  <si>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</si>
  <si>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</si>
  <si>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</si>
  <si>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</si>
  <si>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</si>
  <si>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</si>
  <si>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</si>
  <si>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</si>
  <si>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</si>
  <si>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</si>
  <si>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</si>
  <si>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</si>
  <si>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</si>
  <si>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</si>
  <si>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</si>
  <si>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</si>
  <si>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</si>
  <si>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</si>
  <si>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</si>
  <si>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</si>
  <si>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</si>
  <si>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</si>
  <si>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</si>
  <si>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</si>
  <si>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</si>
  <si>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</si>
  <si>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</si>
  <si>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</si>
  <si>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</si>
  <si>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</si>
  <si>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</si>
  <si>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</si>
  <si>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</si>
  <si>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</si>
  <si>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</si>
  <si>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</si>
  <si>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</si>
  <si>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</si>
  <si>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</si>
  <si>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</si>
  <si>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</si>
  <si>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</si>
  <si>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</si>
  <si>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</si>
  <si>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</si>
  <si>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</si>
  <si>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</si>
  <si>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</si>
  <si>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</si>
  <si>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</si>
  <si>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</si>
  <si>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</si>
  <si>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</si>
  <si>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</si>
  <si>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</si>
  <si>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</si>
  <si>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</si>
  <si>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</si>
  <si>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</si>
  <si>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</si>
  <si>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</si>
  <si>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</si>
  <si>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</si>
  <si>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</si>
  <si>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</si>
  <si>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</si>
  <si>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</si>
  <si>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</si>
  <si>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</si>
  <si>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</si>
  <si>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</si>
  <si>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</si>
  <si>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</si>
  <si>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</si>
  <si>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</si>
  <si>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</si>
  <si>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</si>
  <si>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</si>
  <si>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</si>
  <si>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</si>
  <si>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</si>
  <si>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</si>
  <si>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</si>
  <si>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</si>
  <si>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</si>
  <si>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</si>
  <si>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</si>
  <si>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</si>
  <si>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</si>
  <si>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</si>
  <si>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</si>
  <si>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</si>
  <si>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</si>
  <si>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</si>
  <si>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</si>
  <si>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</si>
  <si>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</si>
  <si>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</si>
  <si>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</si>
  <si>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</si>
  <si>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</si>
  <si>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</si>
  <si>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</si>
  <si>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</si>
  <si>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</si>
  <si>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</si>
  <si>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</si>
  <si>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</si>
  <si>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</si>
  <si>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</si>
  <si>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</si>
  <si>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</si>
  <si>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</si>
  <si>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</si>
  <si>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</si>
  <si>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</si>
  <si>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</si>
  <si>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</si>
  <si>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</si>
  <si>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</si>
  <si>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</si>
  <si>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</si>
  <si>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</si>
  <si>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</si>
  <si>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</si>
  <si>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</si>
  <si>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</si>
  <si>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</si>
  <si>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</si>
  <si>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</si>
  <si>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</si>
  <si>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</si>
  <si>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</si>
  <si>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</si>
  <si>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</si>
  <si>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</si>
  <si>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</si>
  <si>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</si>
  <si>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</si>
  <si>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</si>
  <si>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</si>
  <si>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</si>
  <si>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</si>
  <si>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</si>
  <si>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</si>
  <si>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</si>
  <si>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</si>
  <si>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</si>
  <si>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</si>
  <si>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</si>
  <si>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</si>
  <si>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</si>
  <si>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</si>
  <si>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</si>
  <si>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</si>
  <si>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</si>
  <si>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</si>
  <si>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</si>
  <si>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</si>
  <si>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</si>
  <si>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</si>
  <si>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</si>
  <si>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</si>
  <si>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</si>
  <si>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</si>
  <si>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</si>
  <si>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</si>
  <si>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</si>
  <si>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</si>
  <si>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</si>
  <si>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</si>
  <si>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</si>
  <si>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</si>
  <si>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</si>
  <si>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</si>
  <si>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</si>
  <si>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</si>
  <si>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</si>
  <si>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</si>
  <si>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</si>
  <si>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</si>
  <si>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</si>
  <si>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</si>
  <si>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</si>
  <si>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</si>
  <si>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</si>
  <si>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</si>
  <si>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</si>
  <si>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</si>
  <si>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</si>
  <si>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</si>
  <si>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</si>
  <si>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</si>
  <si>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</si>
  <si>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</si>
  <si>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</si>
  <si>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</si>
  <si>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</si>
  <si>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</si>
  <si>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</si>
  <si>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</si>
  <si>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</si>
  <si>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</si>
  <si>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</si>
  <si>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</si>
  <si>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</si>
  <si>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</si>
  <si>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</si>
  <si>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</si>
  <si>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</si>
  <si>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</si>
  <si>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</si>
  <si>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</si>
  <si>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</si>
  <si>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</si>
  <si>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</si>
  <si>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</si>
  <si>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</si>
  <si>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</si>
  <si>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</si>
  <si>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</si>
  <si>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</si>
  <si>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</si>
  <si>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</si>
  <si>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</si>
  <si>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</si>
  <si>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</si>
  <si>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</si>
  <si>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</si>
  <si>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</si>
  <si>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</si>
  <si>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</si>
  <si>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</si>
  <si>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</si>
  <si>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</si>
  <si>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</si>
  <si>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</si>
  <si>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</si>
  <si>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</si>
  <si>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</si>
  <si>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</si>
  <si>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</si>
  <si>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</si>
  <si>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</si>
  <si>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</si>
  <si>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</si>
  <si>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</si>
  <si>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</si>
  <si>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</si>
  <si>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</si>
  <si>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</si>
  <si>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</si>
  <si>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</si>
  <si>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</si>
  <si>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</si>
  <si>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</si>
  <si>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</si>
  <si>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</si>
  <si>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</si>
  <si>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</si>
  <si>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</si>
  <si>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</si>
  <si>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</si>
  <si>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</si>
  <si>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</si>
  <si>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</si>
  <si>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</si>
  <si>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</si>
  <si>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</si>
  <si>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</si>
  <si>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</si>
  <si>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</si>
  <si>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</si>
  <si>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</si>
  <si>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</si>
  <si>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</si>
  <si>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</si>
  <si>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</si>
  <si>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</si>
  <si>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</si>
  <si>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</si>
  <si>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</si>
  <si>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</si>
  <si>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</si>
  <si>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</si>
  <si>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</si>
  <si>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</si>
  <si>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</si>
  <si>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</si>
  <si>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</si>
  <si>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</si>
  <si>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</si>
  <si>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</si>
  <si>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</si>
  <si>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</si>
  <si>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</si>
  <si>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</si>
  <si>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</si>
  <si>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</si>
  <si>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</si>
  <si>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</si>
  <si>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</si>
  <si>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</si>
  <si>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</si>
  <si>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</si>
  <si>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</si>
  <si>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</si>
  <si>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</si>
  <si>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</si>
  <si>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</si>
  <si>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</si>
  <si>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</si>
  <si>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</si>
  <si>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</si>
  <si>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</si>
  <si>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</si>
  <si>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</si>
  <si>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</si>
  <si>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</si>
  <si>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</si>
  <si>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</si>
  <si>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</si>
  <si>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</si>
  <si>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</si>
  <si>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</si>
  <si>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</si>
  <si>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</si>
  <si>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</si>
  <si>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</si>
  <si>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</si>
  <si>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</si>
  <si>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</si>
  <si>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</si>
  <si>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</si>
  <si>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</si>
  <si>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</si>
  <si>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</si>
  <si>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</si>
  <si>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</si>
  <si>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</si>
  <si>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</si>
  <si>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</si>
  <si>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</si>
  <si>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</si>
  <si>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</si>
  <si>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</si>
  <si>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</si>
  <si>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</si>
  <si>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</si>
  <si>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</si>
  <si>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</si>
  <si>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</si>
  <si>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</si>
  <si>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</si>
  <si>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</si>
  <si>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</si>
  <si>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</si>
  <si>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</si>
  <si>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</si>
  <si>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</si>
  <si>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</si>
  <si>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</si>
  <si>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</si>
  <si>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</si>
  <si>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</si>
  <si>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</si>
  <si>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</si>
  <si>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</si>
  <si>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</si>
  <si>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</si>
  <si>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</si>
  <si>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</si>
  <si>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</si>
  <si>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</si>
  <si>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</si>
  <si>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</si>
  <si>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</si>
  <si>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</si>
  <si>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</si>
  <si>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</si>
  <si>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</si>
  <si>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</si>
  <si>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</si>
  <si>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</si>
  <si>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</si>
  <si>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</si>
  <si>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</si>
  <si>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</si>
  <si>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</si>
  <si>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</si>
  <si>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</si>
  <si>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</si>
  <si>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</si>
  <si>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</si>
  <si>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</si>
  <si>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</si>
  <si>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</si>
  <si>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</si>
  <si>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</si>
  <si>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</si>
  <si>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</si>
  <si>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</si>
  <si>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</si>
  <si>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</si>
  <si>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</si>
  <si>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</si>
  <si>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</si>
  <si>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</si>
  <si>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</si>
  <si>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</si>
  <si>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</si>
  <si>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</si>
  <si>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</si>
  <si>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</si>
  <si>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</si>
  <si>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</si>
  <si>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</si>
  <si>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</si>
  <si>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</si>
  <si>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</si>
  <si>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</si>
  <si>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</si>
  <si>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</si>
  <si>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</si>
  <si>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</si>
  <si>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</si>
  <si>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</si>
  <si>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</si>
  <si>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</si>
  <si>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</si>
  <si>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</si>
  <si>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</si>
  <si>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</si>
  <si>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</si>
  <si>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</si>
  <si>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</si>
  <si>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</si>
  <si>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</si>
  <si>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</si>
  <si>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</si>
  <si>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</si>
  <si>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</si>
  <si>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</si>
  <si>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</si>
  <si>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</si>
  <si>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</si>
  <si>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</si>
  <si>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</si>
  <si>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</si>
  <si>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</si>
  <si>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</si>
  <si>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</si>
  <si>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</si>
  <si>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</si>
  <si>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</si>
  <si>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</si>
  <si>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</si>
  <si>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</si>
  <si>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</si>
  <si>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</si>
  <si>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</si>
  <si>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</si>
  <si>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</si>
  <si>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</si>
  <si>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</si>
  <si>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</si>
  <si>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</si>
  <si>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</si>
  <si>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</si>
  <si>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</si>
  <si>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</si>
  <si>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</si>
  <si>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</si>
  <si>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</si>
  <si>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</si>
  <si>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</si>
  <si>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</si>
  <si>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</si>
  <si>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</si>
  <si>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</si>
  <si>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</si>
  <si>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</si>
  <si>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</si>
  <si>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</si>
  <si>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</si>
  <si>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</si>
  <si>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</si>
  <si>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</si>
  <si>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</si>
  <si>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</si>
  <si>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</si>
  <si>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</si>
  <si>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</si>
  <si>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</si>
  <si>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</si>
  <si>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</si>
  <si>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</si>
  <si>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</si>
  <si>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</si>
  <si>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</si>
  <si>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</si>
  <si>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</si>
  <si>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</si>
  <si>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</si>
  <si>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</si>
  <si>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</si>
  <si>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</si>
  <si>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</si>
  <si>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</si>
  <si>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</si>
  <si>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</si>
  <si>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</si>
  <si>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</si>
  <si>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</si>
  <si>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</si>
  <si>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</si>
  <si>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</si>
  <si>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</si>
  <si>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</si>
  <si>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</si>
  <si>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</si>
  <si>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</si>
  <si>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</si>
  <si>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</si>
  <si>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</si>
  <si>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</si>
  <si>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</si>
  <si>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</si>
  <si>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</si>
  <si>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</si>
  <si>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</si>
  <si>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</si>
  <si>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</si>
  <si>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</si>
  <si>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</si>
  <si>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</si>
  <si>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</si>
  <si>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</si>
  <si>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</si>
  <si>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</si>
  <si>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</si>
  <si>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</si>
  <si>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</si>
  <si>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</si>
  <si>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</si>
  <si>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</si>
  <si>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</si>
  <si>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</si>
  <si>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</si>
  <si>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</si>
  <si>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</si>
  <si>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</si>
  <si>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</si>
  <si>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</si>
  <si>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</si>
  <si>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</si>
  <si>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</si>
  <si>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</si>
  <si>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</si>
  <si>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</si>
  <si>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</si>
  <si>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</si>
  <si>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</si>
  <si>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</si>
  <si>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</si>
  <si>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</si>
  <si>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</si>
  <si>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</si>
  <si>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</si>
  <si>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</si>
  <si>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</si>
  <si>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</si>
  <si>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</si>
  <si>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</si>
  <si>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</si>
  <si>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</si>
  <si>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</si>
  <si>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</si>
  <si>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</si>
  <si>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</si>
  <si>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</si>
  <si>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</si>
  <si>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</si>
  <si>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</si>
  <si>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</si>
  <si>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</si>
  <si>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</si>
  <si>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</si>
  <si>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</si>
  <si>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</si>
  <si>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</si>
  <si>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</si>
  <si>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</si>
  <si>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</si>
  <si>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</si>
  <si>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</si>
  <si>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</si>
  <si>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</si>
  <si>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</si>
  <si>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</si>
  <si>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</si>
  <si>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</si>
  <si>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</si>
  <si>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</si>
  <si>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</si>
  <si>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</si>
  <si>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</si>
  <si>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</si>
  <si>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</si>
  <si>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</si>
  <si>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</si>
  <si>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</si>
  <si>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</si>
  <si>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</si>
  <si>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</si>
  <si>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</si>
  <si>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</si>
  <si>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</si>
  <si>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</si>
  <si>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</si>
  <si>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</si>
  <si>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</si>
  <si>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</si>
  <si>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</si>
  <si>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</si>
  <si>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</si>
  <si>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</si>
  <si>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</si>
  <si>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</si>
  <si>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</si>
  <si>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</si>
  <si>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</si>
  <si>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</si>
  <si>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</si>
  <si>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</si>
  <si>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</si>
  <si>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</si>
  <si>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</si>
  <si>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</si>
  <si>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</si>
  <si>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</si>
  <si>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</si>
  <si>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</si>
  <si>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</si>
  <si>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</si>
  <si>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</si>
  <si>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</si>
  <si>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</si>
  <si>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</si>
  <si>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</si>
  <si>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</si>
  <si>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</si>
  <si>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</si>
  <si>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</si>
  <si>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</si>
  <si>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</si>
  <si>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</si>
  <si>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</si>
  <si>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</si>
  <si>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</si>
  <si>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</si>
  <si>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</si>
  <si>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</si>
  <si>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</si>
  <si>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</si>
  <si>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</si>
  <si>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</si>
  <si>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</si>
  <si>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</si>
  <si>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</si>
  <si>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</si>
  <si>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</si>
  <si>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</si>
  <si>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</si>
  <si>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</si>
  <si>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</si>
  <si>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</si>
  <si>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</si>
  <si>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</si>
  <si>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</si>
  <si>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</si>
  <si>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</si>
  <si>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</si>
  <si>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</si>
  <si>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</si>
  <si>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</si>
  <si>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</si>
  <si>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</si>
  <si>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</si>
  <si>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</si>
  <si>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</si>
  <si>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</si>
  <si>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</si>
  <si>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</si>
  <si>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</si>
  <si>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</si>
  <si>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</si>
  <si>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</si>
  <si>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</si>
  <si>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</si>
  <si>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</si>
  <si>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</si>
  <si>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</si>
  <si>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</si>
  <si>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</si>
  <si>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</si>
  <si>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</si>
  <si>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</si>
  <si>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</si>
  <si>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</si>
  <si>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</si>
  <si>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</si>
  <si>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</si>
  <si>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</si>
  <si>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</si>
  <si>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</si>
  <si>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</si>
  <si>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</si>
  <si>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</si>
  <si>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</si>
  <si>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</si>
  <si>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</si>
  <si>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</si>
  <si>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</si>
  <si>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</si>
  <si>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</si>
  <si>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</si>
  <si>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</si>
  <si>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</si>
  <si>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</si>
  <si>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</si>
  <si>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</si>
  <si>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</si>
  <si>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</si>
  <si>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</si>
  <si>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</si>
  <si>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</si>
  <si>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</si>
  <si>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</si>
  <si>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</si>
  <si>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</si>
  <si>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</si>
  <si>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</si>
  <si>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</si>
  <si>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</si>
  <si>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</si>
  <si>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</si>
  <si>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</si>
  <si>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</si>
  <si>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</si>
  <si>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</si>
  <si>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</si>
  <si>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</si>
  <si>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</si>
  <si>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</si>
  <si>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</si>
  <si>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</si>
  <si>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</si>
  <si>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</si>
  <si>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</si>
  <si>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</si>
  <si>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</si>
  <si>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</si>
  <si>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</si>
  <si>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</si>
  <si>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</si>
  <si>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</si>
  <si>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</si>
  <si>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</si>
  <si>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</si>
  <si>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</si>
  <si>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</si>
  <si>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</si>
  <si>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</si>
  <si>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</si>
  <si>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</si>
  <si>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</si>
  <si>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</si>
  <si>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</si>
  <si>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</si>
  <si>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</si>
  <si>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</si>
  <si>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</si>
  <si>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</si>
  <si>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</si>
  <si>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</si>
  <si>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</si>
  <si>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</si>
  <si>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</si>
  <si>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</si>
  <si>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</si>
  <si>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</si>
  <si>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</si>
  <si>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</si>
  <si>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</si>
  <si>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</si>
  <si>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</si>
  <si>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</si>
  <si>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</si>
  <si>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</si>
  <si>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</si>
  <si>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</si>
  <si>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</si>
  <si>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</si>
  <si>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</si>
  <si>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</si>
  <si>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</si>
  <si>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</si>
  <si>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</si>
  <si>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</si>
  <si>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</si>
  <si>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</si>
  <si>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</si>
  <si>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</si>
  <si>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</si>
  <si>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</si>
  <si>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</si>
  <si>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</si>
  <si>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</si>
  <si>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</si>
  <si>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</si>
  <si>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</si>
  <si>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</si>
  <si>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</si>
  <si>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</si>
  <si>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</si>
  <si>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</si>
  <si>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</si>
  <si>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</si>
  <si>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</si>
  <si>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</si>
  <si>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</si>
  <si>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</si>
  <si>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</si>
  <si>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</si>
  <si>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</si>
  <si>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</si>
  <si>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</si>
  <si>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</si>
  <si>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</si>
  <si>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</si>
  <si>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</si>
  <si>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</si>
  <si>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</si>
  <si>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</si>
  <si>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</si>
  <si>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</si>
  <si>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</si>
  <si>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</si>
  <si>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</si>
  <si>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</si>
  <si>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</si>
  <si>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</si>
  <si>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</si>
  <si>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</si>
  <si>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</si>
  <si>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</si>
  <si>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</si>
  <si>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</si>
  <si>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</si>
  <si>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</si>
  <si>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</si>
  <si>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</si>
  <si>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</si>
  <si>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</si>
  <si>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</si>
  <si>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</si>
  <si>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</si>
  <si>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</si>
  <si>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</si>
  <si>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</si>
  <si>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</si>
  <si>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</si>
  <si>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</si>
  <si>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</si>
  <si>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</si>
  <si>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</si>
  <si>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</si>
  <si>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</si>
  <si>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</si>
  <si>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</si>
  <si>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</si>
  <si>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</si>
  <si>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</si>
  <si>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</si>
  <si>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</si>
  <si>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</si>
  <si>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</si>
  <si>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</si>
  <si>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</si>
  <si>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</si>
  <si>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</si>
  <si>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</si>
  <si>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</si>
  <si>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</si>
  <si>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</si>
  <si>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</si>
  <si>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</si>
  <si>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</si>
  <si>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</si>
  <si>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</si>
  <si>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</si>
  <si>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</si>
  <si>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</si>
  <si>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</si>
  <si>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</si>
  <si>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</si>
  <si>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</si>
  <si>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</si>
  <si>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</si>
  <si>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</si>
  <si>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</si>
  <si>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</si>
  <si>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</si>
  <si>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</si>
  <si>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</si>
  <si>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</si>
  <si>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</si>
  <si>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</si>
  <si>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</si>
  <si>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</si>
  <si>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</si>
  <si>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</si>
  <si>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</si>
  <si>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</si>
  <si>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</si>
  <si>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</si>
  <si>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</si>
  <si>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</si>
  <si>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</si>
  <si>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</si>
  <si>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</si>
  <si>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</si>
  <si>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</si>
  <si>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</si>
  <si>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</si>
  <si>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</si>
  <si>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</si>
  <si>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</si>
  <si>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</si>
  <si>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</si>
  <si>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</si>
  <si>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</si>
  <si>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</si>
  <si>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</si>
  <si>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</si>
  <si>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</si>
  <si>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</si>
  <si>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</si>
  <si>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</si>
  <si>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</si>
  <si>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</si>
  <si>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</si>
  <si>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</si>
  <si>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</si>
  <si>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</si>
  <si>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</si>
  <si>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</si>
  <si>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</si>
  <si>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</si>
  <si>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</si>
  <si>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</si>
  <si>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</si>
  <si>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</si>
  <si>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</si>
  <si>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</si>
  <si>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</si>
  <si>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</si>
  <si>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</si>
  <si>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</si>
  <si>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</si>
  <si>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</si>
  <si>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</si>
  <si>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</si>
  <si>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</si>
  <si>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</si>
  <si>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</si>
  <si>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</si>
  <si>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</si>
  <si>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</si>
  <si>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</si>
  <si>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</si>
  <si>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</si>
  <si>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</si>
  <si>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</si>
  <si>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</si>
  <si>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</si>
  <si>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</si>
  <si>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</si>
  <si>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</si>
  <si>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</si>
  <si>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</si>
  <si>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</si>
  <si>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</si>
  <si>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</si>
  <si>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</si>
  <si>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</si>
  <si>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</si>
  <si>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</si>
  <si>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</si>
  <si>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</si>
  <si>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</si>
  <si>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</si>
  <si>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</si>
  <si>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</si>
  <si>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</si>
  <si>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</si>
  <si>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</si>
  <si>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</si>
  <si>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</si>
  <si>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</si>
  <si>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</si>
  <si>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</si>
  <si>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</si>
  <si>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</si>
  <si>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</si>
  <si>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</si>
  <si>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</si>
  <si>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</si>
  <si>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</si>
  <si>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</si>
  <si>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</si>
  <si>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</si>
  <si>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</si>
  <si>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</si>
  <si>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</si>
  <si>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</si>
  <si>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</si>
  <si>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</si>
  <si>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</si>
  <si>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</si>
  <si>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</si>
  <si>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</si>
  <si>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</si>
  <si>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</si>
  <si>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</si>
  <si>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</si>
  <si>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</si>
  <si>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</si>
  <si>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</si>
  <si>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</si>
  <si>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</si>
  <si>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</si>
  <si>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</si>
  <si>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</si>
  <si>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</si>
  <si>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</si>
  <si>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</si>
  <si>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</si>
  <si>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</si>
  <si>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</si>
  <si>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</si>
  <si>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</si>
  <si>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</si>
  <si>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</si>
  <si>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</si>
  <si>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</si>
  <si>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</si>
  <si>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</si>
  <si>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</si>
  <si>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</si>
  <si>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</si>
  <si>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</si>
  <si>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</si>
  <si>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</si>
  <si>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</si>
  <si>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</si>
  <si>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</si>
  <si>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</si>
  <si>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</si>
  <si>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</si>
  <si>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</si>
  <si>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</si>
  <si>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</si>
  <si>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</si>
  <si>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</si>
  <si>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</si>
  <si>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</si>
  <si>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</si>
  <si>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</si>
  <si>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</si>
  <si>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</si>
  <si>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</si>
  <si>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</si>
  <si>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</si>
  <si>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</si>
  <si>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</si>
  <si>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</si>
  <si>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</si>
  <si>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</si>
  <si>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</si>
  <si>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</si>
  <si>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</si>
  <si>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</si>
  <si>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</si>
  <si>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</si>
  <si>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</si>
  <si>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</si>
  <si>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</si>
  <si>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</si>
  <si>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</si>
  <si>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</si>
  <si>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</si>
  <si>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</si>
  <si>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</si>
  <si>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</si>
  <si>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</si>
  <si>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</si>
  <si>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</si>
  <si>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</si>
  <si>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</si>
  <si>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</si>
  <si>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</si>
  <si>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</si>
  <si>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</si>
  <si>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</si>
  <si>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</si>
  <si>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</si>
  <si>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</si>
  <si>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</si>
  <si>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</si>
  <si>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</si>
  <si>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</si>
  <si>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</si>
  <si>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</si>
  <si>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</si>
  <si>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</si>
  <si>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</si>
  <si>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</si>
  <si>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</si>
  <si>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</si>
  <si>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</si>
  <si>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</si>
  <si>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</si>
  <si>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</si>
  <si>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</si>
  <si>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</si>
  <si>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</si>
  <si>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</si>
  <si>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</si>
  <si>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</si>
  <si>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</si>
  <si>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</si>
  <si>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</si>
  <si>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</si>
  <si>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</si>
  <si>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</si>
  <si>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</si>
  <si>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</si>
  <si>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</si>
  <si>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</si>
  <si>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</si>
  <si>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</si>
  <si>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</si>
  <si>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</si>
  <si>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</si>
  <si>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</si>
  <si>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</si>
  <si>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</si>
  <si>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</si>
  <si>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</si>
  <si>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</si>
  <si>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</si>
  <si>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</si>
  <si>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</si>
  <si>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</si>
  <si>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</si>
  <si>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</si>
  <si>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</si>
  <si>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</si>
  <si>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</si>
  <si>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</si>
  <si>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</si>
  <si>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</si>
  <si>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</si>
  <si>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</si>
  <si>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</si>
  <si>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</si>
  <si>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</si>
  <si>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</si>
  <si>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</si>
  <si>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</si>
  <si>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</si>
  <si>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</si>
  <si>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</si>
  <si>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</si>
  <si>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</si>
  <si>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</si>
  <si>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</si>
  <si>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</si>
  <si>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</si>
  <si>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</si>
  <si>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</si>
  <si>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</si>
  <si>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</si>
  <si>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</si>
  <si>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</si>
  <si>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</si>
  <si>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</si>
  <si>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</si>
  <si>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</si>
  <si>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</si>
  <si>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</si>
  <si>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</si>
  <si>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</si>
  <si>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</si>
  <si>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</si>
  <si>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</si>
  <si>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</si>
  <si>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</si>
  <si>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</si>
  <si>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</si>
  <si>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</si>
  <si>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</si>
  <si>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</si>
  <si>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</si>
  <si>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</si>
  <si>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</si>
  <si>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</si>
  <si>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</si>
  <si>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</si>
  <si>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</si>
  <si>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</si>
  <si>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</si>
  <si>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</si>
  <si>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</si>
  <si>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</si>
  <si>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</si>
  <si>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</si>
  <si>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</si>
  <si>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</si>
  <si>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</si>
  <si>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</si>
  <si>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</si>
  <si>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</si>
  <si>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</si>
  <si>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</si>
  <si>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</si>
  <si>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</si>
  <si>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</si>
  <si>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</si>
  <si>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</si>
  <si>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</si>
  <si>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</si>
  <si>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</si>
  <si>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</si>
  <si>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</si>
  <si>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</si>
  <si>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</si>
  <si>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</si>
  <si>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</si>
  <si>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</si>
  <si>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</si>
  <si>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</si>
  <si>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</si>
  <si>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</si>
  <si>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</si>
  <si>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</si>
  <si>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</si>
  <si>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</si>
  <si>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</si>
  <si>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</si>
  <si>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</si>
  <si>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</si>
  <si>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</si>
  <si>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</si>
  <si>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</si>
  <si>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</si>
  <si>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</si>
  <si>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</si>
  <si>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</si>
  <si>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</si>
  <si>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</si>
  <si>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</si>
  <si>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</si>
  <si>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</si>
  <si>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</si>
  <si>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</si>
  <si>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</si>
  <si>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</si>
  <si>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</si>
  <si>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</si>
  <si>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</si>
  <si>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</si>
  <si>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</si>
  <si>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</si>
  <si>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</si>
  <si>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</si>
  <si>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</si>
  <si>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</si>
  <si>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</si>
  <si>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</si>
  <si>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</si>
  <si>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</si>
  <si>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</si>
  <si>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</si>
  <si>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</si>
  <si>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</si>
  <si>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</si>
  <si>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</si>
  <si>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</si>
  <si>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</si>
  <si>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</si>
  <si>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</si>
  <si>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</si>
  <si>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</si>
  <si>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</si>
  <si>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</si>
  <si>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</si>
  <si>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</si>
  <si>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</si>
  <si>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</si>
  <si>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</si>
  <si>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</si>
  <si>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</si>
  <si>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</si>
  <si>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</si>
  <si>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</si>
  <si>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</si>
  <si>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</si>
  <si>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</si>
  <si>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</si>
  <si>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</si>
  <si>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</si>
  <si>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</si>
  <si>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</si>
  <si>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</si>
  <si>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</si>
  <si>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</si>
  <si>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</si>
  <si>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</si>
  <si>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</si>
  <si>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</si>
  <si>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</si>
  <si>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</si>
  <si>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</si>
  <si>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</si>
  <si>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</si>
  <si>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</si>
  <si>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</si>
  <si>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</si>
  <si>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</si>
  <si>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</si>
  <si>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</si>
  <si>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</si>
  <si>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</si>
  <si>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</si>
  <si>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</si>
  <si>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</si>
  <si>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</si>
  <si>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</si>
  <si>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</si>
  <si>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</si>
  <si>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</si>
  <si>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</si>
  <si>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</si>
  <si>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</si>
  <si>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</si>
  <si>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</si>
  <si>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</si>
  <si>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</si>
  <si>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</si>
  <si>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</si>
  <si>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</si>
  <si>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</si>
  <si>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</si>
  <si>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</si>
  <si>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</si>
  <si>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</si>
  <si>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</si>
  <si>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</si>
  <si>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</si>
  <si>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</si>
  <si>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</si>
  <si>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</si>
  <si>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</si>
  <si>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</si>
  <si>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</si>
  <si>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</si>
  <si>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</si>
  <si>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</si>
  <si>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</si>
  <si>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</si>
  <si>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</si>
  <si>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</si>
  <si>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</si>
  <si>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</si>
  <si>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</si>
  <si>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</si>
  <si>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</si>
  <si>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</si>
  <si>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</si>
  <si>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</si>
  <si>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</si>
  <si>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</si>
  <si>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</si>
  <si>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</si>
  <si>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</si>
  <si>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</si>
  <si>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</si>
  <si>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</si>
  <si>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</si>
  <si>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</si>
  <si>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</si>
  <si>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</si>
  <si>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</si>
  <si>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</si>
  <si>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</si>
  <si>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</si>
  <si>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</si>
  <si>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</si>
  <si>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</si>
  <si>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</si>
  <si>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</si>
  <si>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</si>
  <si>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</si>
  <si>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</si>
  <si>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</si>
  <si>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</si>
  <si>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</si>
  <si>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</si>
  <si>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</si>
  <si>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</si>
  <si>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</si>
  <si>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</si>
  <si>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</si>
  <si>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</si>
  <si>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</si>
  <si>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</si>
  <si>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</si>
  <si>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</si>
  <si>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</si>
  <si>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</si>
  <si>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</si>
  <si>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</si>
  <si>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</si>
  <si>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</si>
  <si>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</si>
  <si>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</si>
  <si>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</si>
  <si>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</si>
  <si>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</si>
  <si>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</si>
  <si>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</si>
  <si>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</si>
  <si>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</si>
  <si>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</si>
  <si>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</si>
  <si>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</si>
  <si>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</si>
  <si>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</si>
  <si>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</si>
  <si>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</si>
  <si>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</si>
  <si>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</si>
  <si>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</si>
  <si>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</si>
  <si>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</si>
  <si>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</si>
  <si>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</si>
  <si>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</si>
  <si>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</si>
  <si>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</si>
  <si>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</si>
  <si>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</si>
  <si>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</si>
  <si>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</si>
  <si>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</si>
  <si>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</si>
  <si>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</si>
  <si>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</si>
  <si>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</si>
  <si>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</si>
  <si>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</si>
  <si>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</si>
  <si>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</si>
  <si>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</si>
  <si>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</si>
  <si>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</si>
  <si>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</si>
  <si>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</si>
  <si>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</si>
  <si>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</si>
  <si>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</si>
  <si>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</si>
  <si>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</si>
  <si>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</si>
  <si>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</si>
  <si>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</si>
  <si>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</si>
  <si>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</si>
  <si>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</si>
  <si>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</si>
  <si>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</si>
  <si>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</si>
  <si>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</si>
  <si>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</si>
  <si>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</si>
  <si>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</si>
  <si>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</si>
  <si>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</si>
  <si>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</si>
  <si>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</si>
  <si>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</si>
  <si>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</si>
  <si>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</si>
  <si>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</si>
  <si>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</si>
  <si>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</si>
  <si>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</si>
  <si>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</si>
  <si>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</si>
  <si>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</si>
  <si>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</si>
  <si>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</si>
  <si>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</si>
  <si>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</si>
  <si>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</si>
  <si>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</si>
  <si>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</si>
  <si>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</si>
  <si>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</si>
  <si>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</si>
  <si>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</si>
  <si>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</si>
  <si>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</si>
  <si>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</si>
  <si>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</si>
  <si>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</si>
  <si>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</si>
  <si>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</si>
  <si>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</si>
  <si>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</si>
  <si>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</si>
  <si>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</si>
  <si>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</si>
  <si>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</si>
  <si>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</si>
  <si>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</si>
  <si>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</si>
  <si>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</si>
  <si>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</si>
  <si>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</si>
  <si>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</si>
  <si>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</si>
  <si>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</si>
  <si>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</si>
  <si>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</si>
  <si>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</si>
  <si>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</si>
  <si>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</si>
  <si>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</si>
  <si>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</si>
  <si>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</si>
  <si>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</si>
  <si>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</si>
  <si>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</si>
  <si>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</si>
  <si>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</si>
  <si>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</si>
  <si>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</si>
  <si>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</si>
  <si>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</si>
  <si>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</si>
  <si>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</si>
  <si>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</si>
  <si>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</si>
  <si>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</si>
  <si>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</si>
  <si>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</si>
  <si>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</si>
  <si>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</si>
  <si>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</si>
  <si>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</si>
  <si>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</si>
  <si>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</si>
  <si>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</si>
  <si>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</si>
  <si>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</si>
  <si>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</si>
  <si>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</si>
  <si>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</si>
  <si>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</si>
  <si>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</si>
  <si>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</si>
  <si>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</si>
  <si>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</si>
  <si>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</si>
  <si>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</si>
  <si>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</si>
  <si>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</si>
  <si>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</si>
  <si>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</si>
  <si>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</si>
  <si>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</si>
  <si>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</si>
  <si>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</si>
  <si>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</si>
  <si>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</si>
  <si>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</si>
  <si>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</si>
  <si>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</si>
  <si>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</si>
  <si>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</si>
  <si>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</si>
  <si>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</si>
  <si>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</si>
  <si>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</si>
  <si>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</si>
  <si>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</si>
  <si>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</si>
  <si>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</si>
  <si>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</si>
  <si>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</si>
  <si>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</si>
  <si>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</si>
  <si>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</si>
  <si>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</si>
  <si>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</si>
  <si>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</si>
  <si>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</si>
  <si>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</si>
  <si>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</si>
  <si>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</si>
  <si>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</si>
  <si>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</si>
  <si>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</si>
  <si>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</si>
  <si>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</si>
  <si>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</si>
  <si>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</si>
  <si>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</si>
  <si>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</si>
  <si>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</si>
  <si>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</si>
  <si>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</si>
  <si>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</si>
  <si>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</si>
  <si>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</si>
  <si>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</si>
  <si>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</si>
  <si>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</si>
  <si>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</si>
  <si>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</si>
  <si>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</si>
  <si>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</si>
  <si>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</si>
  <si>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</si>
  <si>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</si>
  <si>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</si>
  <si>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</si>
  <si>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</si>
  <si>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</si>
  <si>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</si>
  <si>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</si>
  <si>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</si>
  <si>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</si>
  <si>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</si>
  <si>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</si>
  <si>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</si>
  <si>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</si>
  <si>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</si>
  <si>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</si>
  <si>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</si>
  <si>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</si>
  <si>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</si>
  <si>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</si>
  <si>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</si>
  <si>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</si>
  <si>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</si>
  <si>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</si>
  <si>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</si>
  <si>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</si>
  <si>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</si>
  <si>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</si>
  <si>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</si>
  <si>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</si>
  <si>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</si>
  <si>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</si>
  <si>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</si>
  <si>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</si>
  <si>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</si>
  <si>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</si>
  <si>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</si>
  <si>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</si>
  <si>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</si>
  <si>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</si>
  <si>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</si>
  <si>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</si>
  <si>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</si>
  <si>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</si>
  <si>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</si>
  <si>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</si>
  <si>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</si>
  <si>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</si>
  <si>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</si>
  <si>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</si>
  <si>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</si>
  <si>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</si>
  <si>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</si>
  <si>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</si>
  <si>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</si>
  <si>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</si>
  <si>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</si>
  <si>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</si>
  <si>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</si>
  <si>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</si>
  <si>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</si>
  <si>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</si>
  <si>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</si>
  <si>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</si>
  <si>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</si>
  <si>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</si>
  <si>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</si>
  <si>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</si>
  <si>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</si>
  <si>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</si>
  <si>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</si>
  <si>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</si>
  <si>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</si>
  <si>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</si>
  <si>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</si>
  <si>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</si>
  <si>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</si>
  <si>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</si>
  <si>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</si>
  <si>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</si>
  <si>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</si>
  <si>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</si>
  <si>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</si>
  <si>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</si>
  <si>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</si>
  <si>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</si>
  <si>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</si>
  <si>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</si>
  <si>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</si>
  <si>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</si>
  <si>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</si>
  <si>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</si>
  <si>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</si>
  <si>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</si>
  <si>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</si>
  <si>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</si>
  <si>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</si>
  <si>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</si>
  <si>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</si>
  <si>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</si>
  <si>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</si>
  <si>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</si>
  <si>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</si>
  <si>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</si>
  <si>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</si>
  <si>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</si>
  <si>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</si>
  <si>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</si>
  <si>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</si>
  <si>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</si>
  <si>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</si>
  <si>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</si>
  <si>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</si>
  <si>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</si>
  <si>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</si>
  <si>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</si>
  <si>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</si>
  <si>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</si>
  <si>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</si>
  <si>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</si>
  <si>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</si>
  <si>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</si>
  <si>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</si>
  <si>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</si>
  <si>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</si>
  <si>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</si>
  <si>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</si>
  <si>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</si>
  <si>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</si>
  <si>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</si>
  <si>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</si>
  <si>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</si>
  <si>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</si>
  <si>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</si>
  <si>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</si>
  <si>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</si>
  <si>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</si>
  <si>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</si>
  <si>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</si>
  <si>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</si>
  <si>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</si>
  <si>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</si>
  <si>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</si>
  <si>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</si>
  <si>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</si>
  <si>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</si>
  <si>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</si>
  <si>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</si>
  <si>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</si>
  <si>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</si>
  <si>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</si>
  <si>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</si>
  <si>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</si>
  <si>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</si>
  <si>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</si>
  <si>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</si>
  <si>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</si>
  <si>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</si>
  <si>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</si>
  <si>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</si>
  <si>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</si>
  <si>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</si>
  <si>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</si>
  <si>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</si>
  <si>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</si>
  <si>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</si>
  <si>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</si>
  <si>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</si>
  <si>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</si>
  <si>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</si>
  <si>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</si>
  <si>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</si>
  <si>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</si>
  <si>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</si>
  <si>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</si>
  <si>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</si>
  <si>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</si>
  <si>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</si>
  <si>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</si>
  <si>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</si>
  <si>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</si>
  <si>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</si>
  <si>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</si>
  <si>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</si>
  <si>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</si>
  <si>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</si>
  <si>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</si>
  <si>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</si>
  <si>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</si>
  <si>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</si>
  <si>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</si>
  <si>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</si>
  <si>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</si>
  <si>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</si>
  <si>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</si>
  <si>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</si>
  <si>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</si>
  <si>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</si>
  <si>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</si>
  <si>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</si>
  <si>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</si>
  <si>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</si>
  <si>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</si>
  <si>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</si>
  <si>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</si>
  <si>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</si>
  <si>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</si>
  <si>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</si>
  <si>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</si>
  <si>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</si>
  <si>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</si>
  <si>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</si>
  <si>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</si>
  <si>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</si>
  <si>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</si>
  <si>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</si>
  <si>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</si>
  <si>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</si>
  <si>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</si>
  <si>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</si>
  <si>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</si>
  <si>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</si>
  <si>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</si>
  <si>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</si>
  <si>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</si>
  <si>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</si>
  <si>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</si>
  <si>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</si>
  <si>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</si>
  <si>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</si>
  <si>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</si>
  <si>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</si>
  <si>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</si>
  <si>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</si>
  <si>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</si>
  <si>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</si>
  <si>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</si>
  <si>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</si>
  <si>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</si>
  <si>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</si>
  <si>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</si>
  <si>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</si>
  <si>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</si>
  <si>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</si>
  <si>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</si>
  <si>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</si>
  <si>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</si>
  <si>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</si>
  <si>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</si>
  <si>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</si>
  <si>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</si>
  <si>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</si>
  <si>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</si>
  <si>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</si>
  <si>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</si>
  <si>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</si>
  <si>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</si>
  <si>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</si>
  <si>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</si>
  <si>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</si>
  <si>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</si>
  <si>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</si>
  <si>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</si>
  <si>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</si>
  <si>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</si>
  <si>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</si>
  <si>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</si>
  <si>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</si>
  <si>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</si>
  <si>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</si>
  <si>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</si>
  <si>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</si>
  <si>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</si>
  <si>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</si>
  <si>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</si>
  <si>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</si>
  <si>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</si>
  <si>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</si>
  <si>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</si>
  <si>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</si>
  <si>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</si>
  <si>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</si>
  <si>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</si>
  <si>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</si>
  <si>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</si>
  <si>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</si>
  <si>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</si>
  <si>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</si>
  <si>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</si>
  <si>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</si>
  <si>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</si>
  <si>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</si>
  <si>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</si>
  <si>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</si>
  <si>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</si>
  <si>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</si>
  <si>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</si>
  <si>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</si>
  <si>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</si>
  <si>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</si>
  <si>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</si>
  <si>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</si>
  <si>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</si>
  <si>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</si>
  <si>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</si>
  <si>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</si>
  <si>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</si>
  <si>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</si>
  <si>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</si>
  <si>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</si>
  <si>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</si>
  <si>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</si>
  <si>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</si>
  <si>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</si>
  <si>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</si>
  <si>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</si>
  <si>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</si>
  <si>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</si>
  <si>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</si>
  <si>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</si>
  <si>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</si>
  <si>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</si>
  <si>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</si>
  <si>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</si>
  <si>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</si>
  <si>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</si>
  <si>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</si>
  <si>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</si>
  <si>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</si>
  <si>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</si>
  <si>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</si>
  <si>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</si>
  <si>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</si>
  <si>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</si>
  <si>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</si>
  <si>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</si>
  <si>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</si>
  <si>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</si>
  <si>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</si>
  <si>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</si>
  <si>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</si>
  <si>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</si>
  <si>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</si>
  <si>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</si>
  <si>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</si>
  <si>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</si>
  <si>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</si>
  <si>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</si>
  <si>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</si>
  <si>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</si>
  <si>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</si>
  <si>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</si>
  <si>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</si>
  <si>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</si>
  <si>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</si>
  <si>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</si>
  <si>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</si>
  <si>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</si>
  <si>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</si>
  <si>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</si>
  <si>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</si>
  <si>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</si>
  <si>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</si>
  <si>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</si>
  <si>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</si>
  <si>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</si>
  <si>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</si>
  <si>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</si>
  <si>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</si>
  <si>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</si>
  <si>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</si>
  <si>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</si>
  <si>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</si>
  <si>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</si>
  <si>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</si>
  <si>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</si>
  <si>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</si>
  <si>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</si>
  <si>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</si>
  <si>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</si>
  <si>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</si>
  <si>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</si>
  <si>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</si>
  <si>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</si>
  <si>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</si>
  <si>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</si>
  <si>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</si>
  <si>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</si>
  <si>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</si>
  <si>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</si>
  <si>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</si>
  <si>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</si>
  <si>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</si>
  <si>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</si>
  <si>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</si>
  <si>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</si>
  <si>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</si>
  <si>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</si>
  <si>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</si>
  <si>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</si>
  <si>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</si>
  <si>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</si>
  <si>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</si>
  <si>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</si>
  <si>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</si>
  <si>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</si>
  <si>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</si>
  <si>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</si>
  <si>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</si>
  <si>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</si>
  <si>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</si>
  <si>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</si>
  <si>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</si>
  <si>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</si>
  <si>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</si>
  <si>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</si>
  <si>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</si>
  <si>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</si>
  <si>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</si>
  <si>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</si>
  <si>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</si>
  <si>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</si>
  <si>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</si>
  <si>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</si>
  <si>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</si>
  <si>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</si>
  <si>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</si>
  <si>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</si>
  <si>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</si>
  <si>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</si>
  <si>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</si>
  <si>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</si>
  <si>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</si>
  <si>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</si>
  <si>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</si>
  <si>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</si>
  <si>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</si>
  <si>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</si>
  <si>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</si>
  <si>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</si>
  <si>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</si>
  <si>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</si>
  <si>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</si>
  <si>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</si>
  <si>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</si>
  <si>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</si>
  <si>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</si>
  <si>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</si>
  <si>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</si>
  <si>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</si>
  <si>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</si>
  <si>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</si>
  <si>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</si>
  <si>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</si>
  <si>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</si>
  <si>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</si>
  <si>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</si>
  <si>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</si>
  <si>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</si>
  <si>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</si>
  <si>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</si>
  <si>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</si>
  <si>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</si>
  <si>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</si>
  <si>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</si>
  <si>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</si>
  <si>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</si>
  <si>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</si>
  <si>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</si>
  <si>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</si>
  <si>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</si>
  <si>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</si>
  <si>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</si>
  <si>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</si>
  <si>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</si>
  <si>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</si>
  <si>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</si>
  <si>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</si>
  <si>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</si>
  <si>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</si>
  <si>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</si>
  <si>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</si>
  <si>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</si>
  <si>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</si>
  <si>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</si>
  <si>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</si>
  <si>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</si>
  <si>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</si>
  <si>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</si>
  <si>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</si>
  <si>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</si>
  <si>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</si>
  <si>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</si>
  <si>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</si>
  <si>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</si>
  <si>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</si>
  <si>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</si>
  <si>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</si>
  <si>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</si>
  <si>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</si>
  <si>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</si>
  <si>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</si>
  <si>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</si>
  <si>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</si>
  <si>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</si>
  <si>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</si>
  <si>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</si>
  <si>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</si>
  <si>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</si>
  <si>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</si>
  <si>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</si>
  <si>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</si>
  <si>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</si>
  <si>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</si>
  <si>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</si>
  <si>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</si>
  <si>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</si>
  <si>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</si>
  <si>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</si>
  <si>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</si>
  <si>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</si>
  <si>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</si>
  <si>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</si>
  <si>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</si>
  <si>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</si>
  <si>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</si>
  <si>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</si>
  <si>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</si>
  <si>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</si>
  <si>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</si>
  <si>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</si>
  <si>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</si>
  <si>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</si>
  <si>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</si>
  <si>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</si>
  <si>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</si>
  <si>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</si>
  <si>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</si>
  <si>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</si>
  <si>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</si>
  <si>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</si>
  <si>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</si>
  <si>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</si>
  <si>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</si>
  <si>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</si>
  <si>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</si>
  <si>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</si>
  <si>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</si>
  <si>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</si>
  <si>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</si>
  <si>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</si>
  <si>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</si>
  <si>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</si>
  <si>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</si>
  <si>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</si>
  <si>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</si>
  <si>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</si>
  <si>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</si>
  <si>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</si>
  <si>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</si>
  <si>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</si>
  <si>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</si>
  <si>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</si>
  <si>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</si>
  <si>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</si>
  <si>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</si>
  <si>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</si>
  <si>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</si>
  <si>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</si>
  <si>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</si>
  <si>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</si>
  <si>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</si>
  <si>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</si>
  <si>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</si>
  <si>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</si>
  <si>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</si>
  <si>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</si>
  <si>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</si>
  <si>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</si>
  <si>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</si>
  <si>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</si>
  <si>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</si>
  <si>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</si>
  <si>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</si>
  <si>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</si>
  <si>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</si>
  <si>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</si>
  <si>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</si>
  <si>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</si>
  <si>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</si>
  <si>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</si>
  <si>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</si>
  <si>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</si>
  <si>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</si>
  <si>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</si>
  <si>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</si>
  <si>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</si>
  <si>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</si>
  <si>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</si>
  <si>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</si>
  <si>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</si>
  <si>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</si>
  <si>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</si>
  <si>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</si>
  <si>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</si>
  <si>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</si>
  <si>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</si>
  <si>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</si>
  <si>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</si>
  <si>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</si>
  <si>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</si>
  <si>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</si>
  <si>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</si>
  <si>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</si>
  <si>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</si>
  <si>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</si>
  <si>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</si>
  <si>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</si>
  <si>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</si>
  <si>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</si>
  <si>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</si>
  <si>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</si>
  <si>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</si>
  <si>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</si>
  <si>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</si>
  <si>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</si>
  <si>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</si>
  <si>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</si>
  <si>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</si>
  <si>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</si>
  <si>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</si>
  <si>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</si>
  <si>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</si>
  <si>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</si>
  <si>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</si>
  <si>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</si>
  <si>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</si>
  <si>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</si>
  <si>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</si>
  <si>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</si>
  <si>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</si>
  <si>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</si>
  <si>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</si>
  <si>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</si>
  <si>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</si>
  <si>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</si>
  <si>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</si>
  <si>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</si>
  <si>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</si>
  <si>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</si>
  <si>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</si>
  <si>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</si>
  <si>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</si>
  <si>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</si>
  <si>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</si>
  <si>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</si>
  <si>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</si>
  <si>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</si>
  <si>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</si>
  <si>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</si>
  <si>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</si>
  <si>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</si>
  <si>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</si>
  <si>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</si>
  <si>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</si>
  <si>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</si>
  <si>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</si>
  <si>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</si>
  <si>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</si>
  <si>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</si>
  <si>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</si>
  <si>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</si>
  <si>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</si>
  <si>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</si>
  <si>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</si>
  <si>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</si>
  <si>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</si>
  <si>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</si>
  <si>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</si>
  <si>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</si>
  <si>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</si>
  <si>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</si>
  <si>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</si>
  <si>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</si>
  <si>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</si>
  <si>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</si>
  <si>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</si>
  <si>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</si>
  <si>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</si>
  <si>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</si>
  <si>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</si>
  <si>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</si>
  <si>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</si>
  <si>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</si>
  <si>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</si>
  <si>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</si>
  <si>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</si>
  <si>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</si>
  <si>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</si>
  <si>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</si>
  <si>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</si>
  <si>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</si>
  <si>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</si>
  <si>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</si>
  <si>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</si>
  <si>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</si>
  <si>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</si>
  <si>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</si>
  <si>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</si>
  <si>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</si>
  <si>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</si>
  <si>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</si>
  <si>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</si>
  <si>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</si>
  <si>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</si>
  <si>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</si>
  <si>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</si>
  <si>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</si>
  <si>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</si>
  <si>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</si>
  <si>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</si>
  <si>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</si>
  <si>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</si>
  <si>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</si>
  <si>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</si>
  <si>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</si>
  <si>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</si>
  <si>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</si>
  <si>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</si>
  <si>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</si>
  <si>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</si>
  <si>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</si>
  <si>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</si>
  <si>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</si>
  <si>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</si>
  <si>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</si>
  <si>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</si>
  <si>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</si>
  <si>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</si>
  <si>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</si>
  <si>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</si>
  <si>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</si>
  <si>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</si>
  <si>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</si>
  <si>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</si>
  <si>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</si>
  <si>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</si>
  <si>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</si>
  <si>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</si>
  <si>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</si>
  <si>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</si>
  <si>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</si>
  <si>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</si>
  <si>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</si>
  <si>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</si>
  <si>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</si>
  <si>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</si>
  <si>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</si>
  <si>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</si>
  <si>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</si>
  <si>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</si>
  <si>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</si>
  <si>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</si>
  <si>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</si>
  <si>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</si>
  <si>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</si>
  <si>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</si>
  <si>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</si>
  <si>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</si>
  <si>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</si>
  <si>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</si>
  <si>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</si>
  <si>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</si>
  <si>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</si>
  <si>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</si>
  <si>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</si>
  <si>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</si>
  <si>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</si>
  <si>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</si>
  <si>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</si>
  <si>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</si>
  <si>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</si>
  <si>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</si>
  <si>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</si>
  <si>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</si>
  <si>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</si>
  <si>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</si>
  <si>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</si>
  <si>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</si>
  <si>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</si>
  <si>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</si>
  <si>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</si>
  <si>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</si>
  <si>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</si>
  <si>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</si>
  <si>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</si>
  <si>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</si>
  <si>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</si>
  <si>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</si>
  <si>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</si>
  <si>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</si>
  <si>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</si>
  <si>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</si>
  <si>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</si>
  <si>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</si>
  <si>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</si>
  <si>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</si>
  <si>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</si>
  <si>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</si>
  <si>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</si>
  <si>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</si>
  <si>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</si>
  <si>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</si>
  <si>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</si>
  <si>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</si>
  <si>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</si>
  <si>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</si>
  <si>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</si>
  <si>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</si>
  <si>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</si>
  <si>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</si>
  <si>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</si>
  <si>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</si>
  <si>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</si>
  <si>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</si>
  <si>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</si>
  <si>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</si>
  <si>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</si>
  <si>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</si>
  <si>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</si>
  <si>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</si>
  <si>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</si>
  <si>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</si>
  <si>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</si>
  <si>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</si>
  <si>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</si>
  <si>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</si>
  <si>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</si>
  <si>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</si>
  <si>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</si>
  <si>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</si>
  <si>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</si>
  <si>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</si>
  <si>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</si>
  <si>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</si>
  <si>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</si>
  <si>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</si>
  <si>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</si>
  <si>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</si>
  <si>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</si>
  <si>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</si>
  <si>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</si>
  <si>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</si>
  <si>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</si>
  <si>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</si>
  <si>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</si>
  <si>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</si>
  <si>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</si>
  <si>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</si>
  <si>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</si>
  <si>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</si>
  <si>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</si>
  <si>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</si>
  <si>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</si>
  <si>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</si>
  <si>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</si>
  <si>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</si>
  <si>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</si>
  <si>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</si>
  <si>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</si>
  <si>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</si>
  <si>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</si>
  <si>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</si>
  <si>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</si>
  <si>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</si>
  <si>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</si>
  <si>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</si>
  <si>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</si>
  <si>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</si>
  <si>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</si>
  <si>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</si>
  <si>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</si>
  <si>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</si>
  <si>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</si>
  <si>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</si>
  <si>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</si>
  <si>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</si>
  <si>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</si>
  <si>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</si>
  <si>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</si>
  <si>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</si>
  <si>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</si>
  <si>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</si>
  <si>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</si>
  <si>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</si>
  <si>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</si>
  <si>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</si>
  <si>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</si>
  <si>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</si>
  <si>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</si>
  <si>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</si>
  <si>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</si>
  <si>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</si>
  <si>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</si>
  <si>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</si>
  <si>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</si>
  <si>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</si>
  <si>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</si>
  <si>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</si>
  <si>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</si>
  <si>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</si>
  <si>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</si>
  <si>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</si>
  <si>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</si>
  <si>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</si>
  <si>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</si>
  <si>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</si>
  <si>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</si>
  <si>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</si>
  <si>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</si>
  <si>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</si>
  <si>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</si>
  <si>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</si>
  <si>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</si>
  <si>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</si>
  <si>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</si>
  <si>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</si>
  <si>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</si>
  <si>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</si>
  <si>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</si>
  <si>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</si>
  <si>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</si>
  <si>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</si>
  <si>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</si>
  <si>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</si>
  <si>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</si>
  <si>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</si>
  <si>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</si>
  <si>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</si>
  <si>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</si>
  <si>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</si>
  <si>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</si>
  <si>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</si>
  <si>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</si>
  <si>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</si>
  <si>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</si>
  <si>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</si>
  <si>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</si>
  <si>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</si>
  <si>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</si>
  <si>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</si>
  <si>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</si>
  <si>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</si>
  <si>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</si>
  <si>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</si>
  <si>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</si>
  <si>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</si>
  <si>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</si>
  <si>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</si>
  <si>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</si>
  <si>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</si>
  <si>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</si>
  <si>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</si>
  <si>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</si>
  <si>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</si>
  <si>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</si>
  <si>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</si>
  <si>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</si>
  <si>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</si>
  <si>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</si>
  <si>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</si>
  <si>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</si>
  <si>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</si>
  <si>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</si>
  <si>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</si>
  <si>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</si>
  <si>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</si>
  <si>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</si>
  <si>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</si>
  <si>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</si>
  <si>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</si>
  <si>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</si>
  <si>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</si>
  <si>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</si>
  <si>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</si>
  <si>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</si>
  <si>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</si>
  <si>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</si>
  <si>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</si>
  <si>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</si>
  <si>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</si>
  <si>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</si>
  <si>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</si>
  <si>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</si>
  <si>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</si>
  <si>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</si>
  <si>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</si>
  <si>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</si>
  <si>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</si>
  <si>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</si>
  <si>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</si>
  <si>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</si>
  <si>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</si>
  <si>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</si>
  <si>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</si>
  <si>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</si>
  <si>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</si>
  <si>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</si>
  <si>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</si>
  <si>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</si>
  <si>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</si>
  <si>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</si>
  <si>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</si>
  <si>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</si>
  <si>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</si>
  <si>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</si>
  <si>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</si>
  <si>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</si>
  <si>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</si>
  <si>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</si>
  <si>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</si>
  <si>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</si>
  <si>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</si>
  <si>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</si>
  <si>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</si>
  <si>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</si>
  <si>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</si>
  <si>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</si>
  <si>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</si>
  <si>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</si>
  <si>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</si>
  <si>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</si>
  <si>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</si>
  <si>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</si>
  <si>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</si>
  <si>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</si>
  <si>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</si>
  <si>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</si>
  <si>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</si>
  <si>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</si>
  <si>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</si>
  <si>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</si>
  <si>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</si>
  <si>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</si>
  <si>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</si>
  <si>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</si>
  <si>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</si>
  <si>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</si>
  <si>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</si>
  <si>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</si>
  <si>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</si>
  <si>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</si>
  <si>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</si>
  <si>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</si>
  <si>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</si>
  <si>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</si>
  <si>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</si>
  <si>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</si>
  <si>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</si>
  <si>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</si>
  <si>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</si>
  <si>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</si>
  <si>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</si>
  <si>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</si>
  <si>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</si>
  <si>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</si>
  <si>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</si>
  <si>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</si>
  <si>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</si>
  <si>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</si>
  <si>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</si>
  <si>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</si>
  <si>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</si>
  <si>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</si>
  <si>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</si>
  <si>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</si>
  <si>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</si>
  <si>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</si>
  <si>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</si>
  <si>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</si>
  <si>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</si>
  <si>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</si>
  <si>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</si>
  <si>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</si>
  <si>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</si>
  <si>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</si>
  <si>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</si>
  <si>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</si>
  <si>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</si>
  <si>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</si>
  <si>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</si>
  <si>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</si>
  <si>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</si>
  <si>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</si>
  <si>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</si>
  <si>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</si>
  <si>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</si>
  <si>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</si>
  <si>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</si>
  <si>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</si>
  <si>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</si>
  <si>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</si>
  <si>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</si>
  <si>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</si>
  <si>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</si>
  <si>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</si>
  <si>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</si>
  <si>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</si>
  <si>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</si>
  <si>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</si>
  <si>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</si>
  <si>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</si>
  <si>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</si>
  <si>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</si>
  <si>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</si>
  <si>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</si>
  <si>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</si>
  <si>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</si>
  <si>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</si>
  <si>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</si>
  <si>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</si>
  <si>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</si>
  <si>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</si>
  <si>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</si>
  <si>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</si>
  <si>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</si>
  <si>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</si>
  <si>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</si>
  <si>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</si>
  <si>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</si>
  <si>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</si>
  <si>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</si>
  <si>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</si>
  <si>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</si>
  <si>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</si>
  <si>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</si>
  <si>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</si>
  <si>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</si>
  <si>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</si>
  <si>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</si>
  <si>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</si>
  <si>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</si>
  <si>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</si>
  <si>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</si>
  <si>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</si>
  <si>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</si>
  <si>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</si>
  <si>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</si>
  <si>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</si>
  <si>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</si>
  <si>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</si>
  <si>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</si>
  <si>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</si>
  <si>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</si>
  <si>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</si>
  <si>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</si>
  <si>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</si>
  <si>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</si>
  <si>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</si>
  <si>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</si>
  <si>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</si>
  <si>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</si>
  <si>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</si>
  <si>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</si>
  <si>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</si>
  <si>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</si>
  <si>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</si>
  <si>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</si>
  <si>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</si>
  <si>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</si>
  <si>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</si>
  <si>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</si>
  <si>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</si>
  <si>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</si>
  <si>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</si>
  <si>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</si>
  <si>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</si>
  <si>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</si>
  <si>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</si>
  <si>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</si>
  <si>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</si>
  <si>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</si>
  <si>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</si>
  <si>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</si>
  <si>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</si>
  <si>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</si>
  <si>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</si>
  <si>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</si>
  <si>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</si>
  <si>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</si>
  <si>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</si>
  <si>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</si>
  <si>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</si>
  <si>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</si>
  <si>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</si>
  <si>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</si>
  <si>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</si>
  <si>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</si>
  <si>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</si>
  <si>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</si>
  <si>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</si>
  <si>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</si>
  <si>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</si>
  <si>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</si>
  <si>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</si>
  <si>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</si>
  <si>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</si>
  <si>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</si>
  <si>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</si>
  <si>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</si>
  <si>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</si>
  <si>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</si>
  <si>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</si>
  <si>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</si>
  <si>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</si>
  <si>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</si>
  <si>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</si>
  <si>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</si>
  <si>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</si>
  <si>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</si>
  <si>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</si>
  <si>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</si>
  <si>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</si>
  <si>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</si>
  <si>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</si>
  <si>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</si>
  <si>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</si>
  <si>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</si>
  <si>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</si>
  <si>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</si>
  <si>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</si>
  <si>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</si>
  <si>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</si>
  <si>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</si>
  <si>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</si>
  <si>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</si>
  <si>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</si>
  <si>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</si>
  <si>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</si>
  <si>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</si>
  <si>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</si>
  <si>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</si>
  <si>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</si>
  <si>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</si>
  <si>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</si>
  <si>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</si>
  <si>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</si>
  <si>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</si>
  <si>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</si>
  <si>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</si>
  <si>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</si>
  <si>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</si>
  <si>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</si>
  <si>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</si>
  <si>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</si>
  <si>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</si>
  <si>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</si>
  <si>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</si>
  <si>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</si>
  <si>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</si>
  <si>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</si>
  <si>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</si>
  <si>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</si>
  <si>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</si>
  <si>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</si>
  <si>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</si>
  <si>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</si>
  <si>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</si>
  <si>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</si>
  <si>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</si>
  <si>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</si>
  <si>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</si>
  <si>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</si>
  <si>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</si>
  <si>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</si>
  <si>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</si>
  <si>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</si>
  <si>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</si>
  <si>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</si>
  <si>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</si>
  <si>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</si>
  <si>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</si>
  <si>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</si>
  <si>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</si>
  <si>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</si>
  <si>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</si>
  <si>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</si>
  <si>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</si>
  <si>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</si>
  <si>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</si>
  <si>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</si>
  <si>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</si>
  <si>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</si>
  <si>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</si>
  <si>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</si>
  <si>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</si>
  <si>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</si>
  <si>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</si>
  <si>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</si>
  <si>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</si>
  <si>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</si>
  <si>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</si>
  <si>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</si>
  <si>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</si>
  <si>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</si>
  <si>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</si>
  <si>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</si>
  <si>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</si>
  <si>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</si>
  <si>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</si>
  <si>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</si>
  <si>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</si>
  <si>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</si>
  <si>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</si>
  <si>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</si>
  <si>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</si>
  <si>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</si>
  <si>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</si>
  <si>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</si>
  <si>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</si>
  <si>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</si>
  <si>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</si>
  <si>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</si>
  <si>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</si>
  <si>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</si>
  <si>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</si>
  <si>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</si>
  <si>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</si>
  <si>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</si>
  <si>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</si>
  <si>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</si>
  <si>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</si>
  <si>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</si>
  <si>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</si>
  <si>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</si>
  <si>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</si>
  <si>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</si>
  <si>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</si>
  <si>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</si>
  <si>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</si>
  <si>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</si>
  <si>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</si>
  <si>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</si>
  <si>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</si>
  <si>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</si>
  <si>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</si>
  <si>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</si>
  <si>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</si>
  <si>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</si>
  <si>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</si>
  <si>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</si>
  <si>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</si>
  <si>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</si>
  <si>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</si>
  <si>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</si>
  <si>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</si>
  <si>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</si>
  <si>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</si>
  <si>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</si>
  <si>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</si>
  <si>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</si>
  <si>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</si>
  <si>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</si>
  <si>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</si>
  <si>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</si>
  <si>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</si>
  <si>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</si>
  <si>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</si>
  <si>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</si>
  <si>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</si>
  <si>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</si>
  <si>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</si>
  <si>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</si>
  <si>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</si>
  <si>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</si>
  <si>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</si>
  <si>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</si>
  <si>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</si>
  <si>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</si>
  <si>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</si>
  <si>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</si>
  <si>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</si>
  <si>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</si>
  <si>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</si>
  <si>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</si>
  <si>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</si>
  <si>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</si>
  <si>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</si>
  <si>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</si>
  <si>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</si>
  <si>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</si>
  <si>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</si>
  <si>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</si>
  <si>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</si>
  <si>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</si>
  <si>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</si>
  <si>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</si>
  <si>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</si>
  <si>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</si>
  <si>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</si>
  <si>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</si>
  <si>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</si>
  <si>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</si>
  <si>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</si>
  <si>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</si>
  <si>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</si>
  <si>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</si>
  <si>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</si>
  <si>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</si>
  <si>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</si>
  <si>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</si>
  <si>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</si>
  <si>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</si>
  <si>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</si>
  <si>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</si>
  <si>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</si>
  <si>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</si>
  <si>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</si>
  <si>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</si>
  <si>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</si>
  <si>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</si>
  <si>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</si>
  <si>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</si>
  <si>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</si>
  <si>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</si>
  <si>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</si>
  <si>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</si>
  <si>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</si>
  <si>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</si>
  <si>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</si>
  <si>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</si>
  <si>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</si>
  <si>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</si>
  <si>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</si>
  <si>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</si>
  <si>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</si>
  <si>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</si>
  <si>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</si>
  <si>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</si>
  <si>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</si>
  <si>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</si>
  <si>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</si>
  <si>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</si>
  <si>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</si>
  <si>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</si>
  <si>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</si>
  <si>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</si>
  <si>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</si>
  <si>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</si>
  <si>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</si>
  <si>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</si>
  <si>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</si>
  <si>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</si>
  <si>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</si>
  <si>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</si>
  <si>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</si>
  <si>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</si>
  <si>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</si>
  <si>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</si>
  <si>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</si>
  <si>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</si>
  <si>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</si>
  <si>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</si>
  <si>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</si>
  <si>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</si>
  <si>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</si>
  <si>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</si>
  <si>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</si>
  <si>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</si>
  <si>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</si>
  <si>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</si>
  <si>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</si>
  <si>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</si>
  <si>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</si>
  <si>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</si>
  <si>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</si>
  <si>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</si>
  <si>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</si>
  <si>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</si>
  <si>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</si>
  <si>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</si>
  <si>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</si>
  <si>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</si>
  <si>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</si>
  <si>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</si>
  <si>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</si>
  <si>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</si>
  <si>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</si>
  <si>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</si>
  <si>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</si>
  <si>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</si>
  <si>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</si>
  <si>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</si>
  <si>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</si>
  <si>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</si>
  <si>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</si>
  <si>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</si>
  <si>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</si>
  <si>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</si>
  <si>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</si>
  <si>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</si>
  <si>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</si>
  <si>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</si>
  <si>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</si>
  <si>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</si>
  <si>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</si>
  <si>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</si>
  <si>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</si>
  <si>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</si>
  <si>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</si>
  <si>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</si>
  <si>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</si>
  <si>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</si>
  <si>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</si>
  <si>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</si>
  <si>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</si>
  <si>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</si>
  <si>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</si>
  <si>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</si>
  <si>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</si>
  <si>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</si>
  <si>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</si>
  <si>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</si>
  <si>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</si>
  <si>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</si>
  <si>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</si>
  <si>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</si>
  <si>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</si>
  <si>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</si>
  <si>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</si>
  <si>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</si>
  <si>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</si>
  <si>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</si>
  <si>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</si>
  <si>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</si>
  <si>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</si>
  <si>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</si>
  <si>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</si>
  <si>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</si>
  <si>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</si>
  <si>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</si>
  <si>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</si>
  <si>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</si>
  <si>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</si>
  <si>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</si>
  <si>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</si>
  <si>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</si>
  <si>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</si>
  <si>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</si>
  <si>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</si>
  <si>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</si>
  <si>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</si>
  <si>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</si>
  <si>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</si>
  <si>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</si>
  <si>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</si>
  <si>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</si>
  <si>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</si>
  <si>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</si>
  <si>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</si>
  <si>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</si>
  <si>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</si>
  <si>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</si>
  <si>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</si>
  <si>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</si>
  <si>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</si>
  <si>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</si>
  <si>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</si>
  <si>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</si>
  <si>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</si>
  <si>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</si>
  <si>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</si>
  <si>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</si>
  <si>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</si>
  <si>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</si>
  <si>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</si>
  <si>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</si>
  <si>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</si>
  <si>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</si>
  <si>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</si>
  <si>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</si>
  <si>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</si>
  <si>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</si>
  <si>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</si>
  <si>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</si>
  <si>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</si>
  <si>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</si>
  <si>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</si>
  <si>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</si>
  <si>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</si>
  <si>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</si>
  <si>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</si>
  <si>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</si>
  <si>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</si>
  <si>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</si>
  <si>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</si>
  <si>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</si>
  <si>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</si>
  <si>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</si>
  <si>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</si>
  <si>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</si>
  <si>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</si>
  <si>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</si>
  <si>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</si>
  <si>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</si>
  <si>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</si>
  <si>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</si>
  <si>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</si>
  <si>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</si>
  <si>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</si>
  <si>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</si>
  <si>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</si>
  <si>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</si>
  <si>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</si>
  <si>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</si>
  <si>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</si>
  <si>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</si>
  <si>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</si>
  <si>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</si>
  <si>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</si>
  <si>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</si>
  <si>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</si>
  <si>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</si>
  <si>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</si>
  <si>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</si>
  <si>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</si>
  <si>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</si>
  <si>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</si>
  <si>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</si>
  <si>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</si>
  <si>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</si>
  <si>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</si>
  <si>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</si>
  <si>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</si>
  <si>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</si>
  <si>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</si>
  <si>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</si>
  <si>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</si>
  <si>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</si>
  <si>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</si>
  <si>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</si>
  <si>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</si>
  <si>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</si>
  <si>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</si>
  <si>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</si>
  <si>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</si>
  <si>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</si>
  <si>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</si>
  <si>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</si>
  <si>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</si>
  <si>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</si>
  <si>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</si>
  <si>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</si>
  <si>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</si>
  <si>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</si>
  <si>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</si>
  <si>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</si>
  <si>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</si>
  <si>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</si>
  <si>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</si>
  <si>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</si>
  <si>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</si>
  <si>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</si>
  <si>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</si>
  <si>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</si>
  <si>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</si>
  <si>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</si>
  <si>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</si>
  <si>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</si>
  <si>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</si>
  <si>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</si>
  <si>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</si>
  <si>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</si>
  <si>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</si>
  <si>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</si>
  <si>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</si>
  <si>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</si>
  <si>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</si>
  <si>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</si>
  <si>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</si>
  <si>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</si>
  <si>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</si>
  <si>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</si>
  <si>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</si>
  <si>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</si>
  <si>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</si>
  <si>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</si>
  <si>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</si>
  <si>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</si>
  <si>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</si>
  <si>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</si>
  <si>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</si>
  <si>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</si>
  <si>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</si>
  <si>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</si>
  <si>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</si>
  <si>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</si>
  <si>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</si>
  <si>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</si>
  <si>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</si>
  <si>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</si>
  <si>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</si>
  <si>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</si>
  <si>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</si>
  <si>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</si>
  <si>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</si>
  <si>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</si>
  <si>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</si>
  <si>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</si>
  <si>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</si>
  <si>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</si>
  <si>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</si>
  <si>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</si>
  <si>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</si>
  <si>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</si>
  <si>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</si>
  <si>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</si>
  <si>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</si>
  <si>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</si>
  <si>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</si>
  <si>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</si>
  <si>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</si>
  <si>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</si>
  <si>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</si>
  <si>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</si>
  <si>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</si>
  <si>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</si>
  <si>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</si>
  <si>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</si>
  <si>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</si>
  <si>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</si>
  <si>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</si>
  <si>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</si>
  <si>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</si>
  <si>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</si>
  <si>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</si>
  <si>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</si>
  <si>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</si>
  <si>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</si>
  <si>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</si>
  <si>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</si>
  <si>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</si>
  <si>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</si>
  <si>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</si>
  <si>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</si>
  <si>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</si>
  <si>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</si>
  <si>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</si>
  <si>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</si>
  <si>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</si>
  <si>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</si>
  <si>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</si>
  <si>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</si>
  <si>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</si>
  <si>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</si>
  <si>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</si>
  <si>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</si>
  <si>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</si>
  <si>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</si>
  <si>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</si>
  <si>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</si>
  <si>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</si>
  <si>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</si>
  <si>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</si>
  <si>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</si>
  <si>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</si>
  <si>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</si>
  <si>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</si>
  <si>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</si>
  <si>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</si>
  <si>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</si>
  <si>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</si>
  <si>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</si>
  <si>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</si>
  <si>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</si>
  <si>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</si>
  <si>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</si>
  <si>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</si>
  <si>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</si>
  <si>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</si>
  <si>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</si>
  <si>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</si>
  <si>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</si>
  <si>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</si>
  <si>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</si>
  <si>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</si>
  <si>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</si>
  <si>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</si>
  <si>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</si>
  <si>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</si>
  <si>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</si>
  <si>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</si>
  <si>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</si>
  <si>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</si>
  <si>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</si>
  <si>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</si>
  <si>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</si>
  <si>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</si>
  <si>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</si>
  <si>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</si>
  <si>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</si>
  <si>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</si>
  <si>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</si>
  <si>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</si>
  <si>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</si>
  <si>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</si>
  <si>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</si>
  <si>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</si>
  <si>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</si>
  <si>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</si>
  <si>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</si>
  <si>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</si>
  <si>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</si>
  <si>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</si>
  <si>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</si>
  <si>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</si>
  <si>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</si>
  <si>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</si>
  <si>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</si>
  <si>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</si>
  <si>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</si>
  <si>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</si>
  <si>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</si>
  <si>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</si>
  <si>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</si>
  <si>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</si>
  <si>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</si>
  <si>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</si>
  <si>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</si>
  <si>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</si>
  <si>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</si>
  <si>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</si>
  <si>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</si>
  <si>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</si>
  <si>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</si>
  <si>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</si>
  <si>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</si>
  <si>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</si>
  <si>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</si>
  <si>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</si>
  <si>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</si>
  <si>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</si>
  <si>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</si>
  <si>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</si>
  <si>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</si>
  <si>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</si>
  <si>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</si>
  <si>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</si>
  <si>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</si>
  <si>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</si>
  <si>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</si>
  <si>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</si>
  <si>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</si>
  <si>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</si>
  <si>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</si>
  <si>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</si>
  <si>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</si>
  <si>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</si>
  <si>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</si>
  <si>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</si>
  <si>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</si>
  <si>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</si>
  <si>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</si>
  <si>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</si>
  <si>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</si>
  <si>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</si>
  <si>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</si>
  <si>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</si>
  <si>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</si>
  <si>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</si>
  <si>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</si>
  <si>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</si>
  <si>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</si>
  <si>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</si>
  <si>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</si>
  <si>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</si>
  <si>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</si>
  <si>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</si>
  <si>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</si>
  <si>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</si>
  <si>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</si>
  <si>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</si>
  <si>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</si>
  <si>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</si>
  <si>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</si>
  <si>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</si>
  <si>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</si>
  <si>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</si>
  <si>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</si>
  <si>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</si>
  <si>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</si>
  <si>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</si>
  <si>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</si>
  <si>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</si>
  <si>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</si>
  <si>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</si>
  <si>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</si>
  <si>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</si>
  <si>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</si>
  <si>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</si>
  <si>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</si>
  <si>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</si>
  <si>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</si>
  <si>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</si>
  <si>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</si>
  <si>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</si>
  <si>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</si>
  <si>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</si>
  <si>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</si>
  <si>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</si>
  <si>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</si>
  <si>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</si>
  <si>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</si>
  <si>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</si>
  <si>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</si>
  <si>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</si>
  <si>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</si>
  <si>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</si>
  <si>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</si>
  <si>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</si>
  <si>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</si>
  <si>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</si>
  <si>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</si>
  <si>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</si>
  <si>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</si>
  <si>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</si>
  <si>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</si>
  <si>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</si>
  <si>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</si>
  <si>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</si>
  <si>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</si>
  <si>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</si>
  <si>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</si>
  <si>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</si>
  <si>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</si>
  <si>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</si>
  <si>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</si>
  <si>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</si>
  <si>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</si>
  <si>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</si>
  <si>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</si>
  <si>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</si>
  <si>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</si>
  <si>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</si>
  <si>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</si>
  <si>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</si>
  <si>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</si>
  <si>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</si>
  <si>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</si>
  <si>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</si>
  <si>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</si>
  <si>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</si>
  <si>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</si>
  <si>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</si>
  <si>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</si>
  <si>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</si>
  <si>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</si>
  <si>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</si>
  <si>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</si>
  <si>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</si>
  <si>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</si>
  <si>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</si>
  <si>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</si>
  <si>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</si>
  <si>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</si>
  <si>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</si>
  <si>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</si>
  <si>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</si>
  <si>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</si>
  <si>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</si>
  <si>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</si>
  <si>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</si>
  <si>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</si>
  <si>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</si>
  <si>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</si>
  <si>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</si>
  <si>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</si>
  <si>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</si>
  <si>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</si>
  <si>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</si>
  <si>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</si>
  <si>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</si>
  <si>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</si>
  <si>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</si>
  <si>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</si>
  <si>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</si>
  <si>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</si>
  <si>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</si>
  <si>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</si>
  <si>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</si>
  <si>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</si>
  <si>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</si>
  <si>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</si>
  <si>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</si>
  <si>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</si>
  <si>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</si>
  <si>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</si>
  <si>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</si>
  <si>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</si>
  <si>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</si>
  <si>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</si>
  <si>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</si>
  <si>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</si>
  <si>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</si>
  <si>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</si>
  <si>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</si>
  <si>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</si>
  <si>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</si>
  <si>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</si>
  <si>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</si>
  <si>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</si>
  <si>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</si>
  <si>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</si>
  <si>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</si>
  <si>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</si>
  <si>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</si>
  <si>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</si>
  <si>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</si>
  <si>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</si>
  <si>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</si>
  <si>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</si>
  <si>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</si>
  <si>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</si>
  <si>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</si>
  <si>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</si>
  <si>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</si>
  <si>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</si>
  <si>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</si>
  <si>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</si>
  <si>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</si>
  <si>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</si>
  <si>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</si>
  <si>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</si>
  <si>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</si>
  <si>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</si>
  <si>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</si>
  <si>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</si>
  <si>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</si>
  <si>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</si>
  <si>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</si>
  <si>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</si>
  <si>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</si>
  <si>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</si>
  <si>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</si>
  <si>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</si>
  <si>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</si>
  <si>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</si>
  <si>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</si>
  <si>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</si>
  <si>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</si>
  <si>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</si>
  <si>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</si>
  <si>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</si>
  <si>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</si>
  <si>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</si>
  <si>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</si>
  <si>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</si>
  <si>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</si>
  <si>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</si>
  <si>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</si>
  <si>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</si>
  <si>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</si>
  <si>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</si>
  <si>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</si>
  <si>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</si>
  <si>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</si>
  <si>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</si>
  <si>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</si>
  <si>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</si>
  <si>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</si>
  <si>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</si>
  <si>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</si>
  <si>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</si>
  <si>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</si>
  <si>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</si>
  <si>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</si>
  <si>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</si>
  <si>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</si>
  <si>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</si>
  <si>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</si>
  <si>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</si>
  <si>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</si>
  <si>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</si>
  <si>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</si>
  <si>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</si>
  <si>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</si>
  <si>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</si>
  <si>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</si>
  <si>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</si>
  <si>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</si>
  <si>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</si>
  <si>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</si>
  <si>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</si>
  <si>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</si>
  <si>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</si>
  <si>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</si>
  <si>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</si>
  <si>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</si>
  <si>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</si>
  <si>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</si>
  <si>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</si>
  <si>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</si>
  <si>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</si>
  <si>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</si>
  <si>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</si>
  <si>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</si>
  <si>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</si>
  <si>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</si>
  <si>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</si>
  <si>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</si>
  <si>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</si>
  <si>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</si>
  <si>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</si>
  <si>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</si>
  <si>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</si>
  <si>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</si>
  <si>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</si>
  <si>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</si>
  <si>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</si>
  <si>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</si>
  <si>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</si>
  <si>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</si>
  <si>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</si>
  <si>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</si>
  <si>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</si>
  <si>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</si>
  <si>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</si>
  <si>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</si>
  <si>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</si>
  <si>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</si>
  <si>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</si>
  <si>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</si>
  <si>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</si>
  <si>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</si>
  <si>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</si>
  <si>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</si>
  <si>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</si>
  <si>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</si>
  <si>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</si>
  <si>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</si>
  <si>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</si>
  <si>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</si>
  <si>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</si>
  <si>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</si>
  <si>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</si>
  <si>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</si>
  <si>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</si>
  <si>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</si>
  <si>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</si>
  <si>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</si>
  <si>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</si>
  <si>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</si>
  <si>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</si>
  <si>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</si>
  <si>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</si>
  <si>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</si>
  <si>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</si>
  <si>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</si>
  <si>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</si>
  <si>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</si>
  <si>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</si>
  <si>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</si>
  <si>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</si>
  <si>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</si>
  <si>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</si>
  <si>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</si>
  <si>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</si>
  <si>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</si>
  <si>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</si>
  <si>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</si>
  <si>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</si>
  <si>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</si>
  <si>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</si>
  <si>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</si>
  <si>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</si>
  <si>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</si>
  <si>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</si>
  <si>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</si>
  <si>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</si>
  <si>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</si>
  <si>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</si>
  <si>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</si>
  <si>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</si>
  <si>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</si>
  <si>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</si>
  <si>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</si>
  <si>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</si>
  <si>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</si>
  <si>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</si>
  <si>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</si>
  <si>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</si>
  <si>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</si>
  <si>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</si>
  <si>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</si>
  <si>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</si>
  <si>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</si>
  <si>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</si>
  <si>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</si>
  <si>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</si>
  <si>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</si>
  <si>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</si>
  <si>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</si>
  <si>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</si>
  <si>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</si>
  <si>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</si>
  <si>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</si>
  <si>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</si>
  <si>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</si>
  <si>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</si>
  <si>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</si>
  <si>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</si>
  <si>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</si>
  <si>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</si>
  <si>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</si>
  <si>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</si>
  <si>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</si>
  <si>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</si>
  <si>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</si>
  <si>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</si>
  <si>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</si>
  <si>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</si>
  <si>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</si>
  <si>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</si>
  <si>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</si>
  <si>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</si>
  <si>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</si>
  <si>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</si>
  <si>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</si>
  <si>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</si>
  <si>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</si>
  <si>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</si>
  <si>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</si>
  <si>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</si>
  <si>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</si>
  <si>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</si>
  <si>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</si>
  <si>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</si>
  <si>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</si>
  <si>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</si>
  <si>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</si>
  <si>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</si>
  <si>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</si>
  <si>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</si>
  <si>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</si>
  <si>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</si>
  <si>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</si>
  <si>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</si>
  <si>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</si>
  <si>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</si>
  <si>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</si>
  <si>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</si>
  <si>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</si>
  <si>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</si>
  <si>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</si>
  <si>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</si>
  <si>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</si>
  <si>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</si>
  <si>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</si>
  <si>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</si>
  <si>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</si>
  <si>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</si>
  <si>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</si>
  <si>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</si>
  <si>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</si>
  <si>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</si>
  <si>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</si>
  <si>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</si>
  <si>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</si>
  <si>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</si>
  <si>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</si>
  <si>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</si>
  <si>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</si>
  <si>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</si>
  <si>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</si>
  <si>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</si>
  <si>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</si>
  <si>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</si>
  <si>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</si>
  <si>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</si>
  <si>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</si>
  <si>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</si>
  <si>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</si>
  <si>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</si>
  <si>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</si>
  <si>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</si>
  <si>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</si>
  <si>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</si>
  <si>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</si>
  <si>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</si>
  <si>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</si>
  <si>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</si>
  <si>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</si>
  <si>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</si>
  <si>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</si>
  <si>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</si>
  <si>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</si>
  <si>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</si>
  <si>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</si>
  <si>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</si>
  <si>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</si>
  <si>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</si>
  <si>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</si>
  <si>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</si>
  <si>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</si>
  <si>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</si>
  <si>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</si>
  <si>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</si>
  <si>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</si>
  <si>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</si>
  <si>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</si>
  <si>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</si>
  <si>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</si>
  <si>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</si>
  <si>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</si>
  <si>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</si>
  <si>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</si>
  <si>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</si>
  <si>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</si>
  <si>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</si>
  <si>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</si>
  <si>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</si>
  <si>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</si>
  <si>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</si>
  <si>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</si>
  <si>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</si>
  <si>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</si>
  <si>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</si>
  <si>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</si>
  <si>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</si>
  <si>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</si>
  <si>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</si>
  <si>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</si>
  <si>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</si>
  <si>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</si>
  <si>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</si>
  <si>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</si>
  <si>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</si>
  <si>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</si>
  <si>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</si>
  <si>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</si>
  <si>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</si>
  <si>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</si>
  <si>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</si>
  <si>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</si>
  <si>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</si>
  <si>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</si>
  <si>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</si>
  <si>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</si>
  <si>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</si>
  <si>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</si>
  <si>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</si>
  <si>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</si>
  <si>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</si>
  <si>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</si>
  <si>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</si>
  <si>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</si>
  <si>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</si>
  <si>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</si>
  <si>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</si>
  <si>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</si>
  <si>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</si>
  <si>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</si>
  <si>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</si>
  <si>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</si>
  <si>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</si>
  <si>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</si>
  <si>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</si>
  <si>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</si>
  <si>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</si>
  <si>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</si>
  <si>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</si>
  <si>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</si>
  <si>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</si>
  <si>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</si>
  <si>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</si>
  <si>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</si>
  <si>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</si>
  <si>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</si>
  <si>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</si>
  <si>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</si>
  <si>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</si>
  <si>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</si>
  <si>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</si>
  <si>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</si>
  <si>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</si>
  <si>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</si>
  <si>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</si>
  <si>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</si>
  <si>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</si>
  <si>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</si>
  <si>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</si>
  <si>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</si>
  <si>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</si>
  <si>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</si>
  <si>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</si>
  <si>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</si>
  <si>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</si>
  <si>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</si>
  <si>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</si>
  <si>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</si>
  <si>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</si>
  <si>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</si>
  <si>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</si>
  <si>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</si>
  <si>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</si>
  <si>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</si>
  <si>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</si>
  <si>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</si>
  <si>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</si>
  <si>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</si>
  <si>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</si>
  <si>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</si>
  <si>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</si>
  <si>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</si>
  <si>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</si>
  <si>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</si>
  <si>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</si>
  <si>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</si>
  <si>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</si>
  <si>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</si>
  <si>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</si>
  <si>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</si>
  <si>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</si>
  <si>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</si>
  <si>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</si>
  <si>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</si>
  <si>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</si>
  <si>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</si>
  <si>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</si>
  <si>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</si>
  <si>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</si>
  <si>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</si>
  <si>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</si>
  <si>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</si>
  <si>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</si>
  <si>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</si>
  <si>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</si>
  <si>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</si>
  <si>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</si>
  <si>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</si>
  <si>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</si>
  <si>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</si>
  <si>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</si>
  <si>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</si>
  <si>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</si>
  <si>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</si>
  <si>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</si>
  <si>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</si>
  <si>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</si>
  <si>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</si>
  <si>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</si>
  <si>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</si>
  <si>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</si>
  <si>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</si>
  <si>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</si>
  <si>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</si>
  <si>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</si>
  <si>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</si>
  <si>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</si>
  <si>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</si>
  <si>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</si>
  <si>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</si>
  <si>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</si>
  <si>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</si>
  <si>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</si>
  <si>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</si>
  <si>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</si>
  <si>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</si>
  <si>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</si>
  <si>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</si>
  <si>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</si>
  <si>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</si>
  <si>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</si>
  <si>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</si>
  <si>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</si>
  <si>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</si>
  <si>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</si>
  <si>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</si>
  <si>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</si>
  <si>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</si>
  <si>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</si>
  <si>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</si>
  <si>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</si>
  <si>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</si>
  <si>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</si>
  <si>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</si>
  <si>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</si>
  <si>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</si>
  <si>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</si>
  <si>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</si>
  <si>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</si>
  <si>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</si>
  <si>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</si>
  <si>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</si>
  <si>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</si>
  <si>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</si>
  <si>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</si>
  <si>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</si>
  <si>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</si>
  <si>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</si>
  <si>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</si>
  <si>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</si>
  <si>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</si>
  <si>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</si>
  <si>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</si>
  <si>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</si>
  <si>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</si>
  <si>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</si>
  <si>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</si>
  <si>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</si>
  <si>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</si>
  <si>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</si>
  <si>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</si>
  <si>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</si>
  <si>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</si>
  <si>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</si>
  <si>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</si>
  <si>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</si>
  <si>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</si>
  <si>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</si>
  <si>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</si>
  <si>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</si>
  <si>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</si>
  <si>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</si>
  <si>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</si>
  <si>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</si>
  <si>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</si>
  <si>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</si>
  <si>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</si>
  <si>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</si>
  <si>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</si>
  <si>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</si>
  <si>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</si>
  <si>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</si>
  <si>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</si>
  <si>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</si>
  <si>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</si>
  <si>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</si>
  <si>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</si>
  <si>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</si>
  <si>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</si>
  <si>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</si>
  <si>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</si>
  <si>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</si>
  <si>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</si>
  <si>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</si>
  <si>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</si>
  <si>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</si>
  <si>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</si>
  <si>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</si>
  <si>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</si>
  <si>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</si>
  <si>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</si>
  <si>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</si>
  <si>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</si>
  <si>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</si>
  <si>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</si>
  <si>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</si>
  <si>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</si>
  <si>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</si>
  <si>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</si>
  <si>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</si>
  <si>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</si>
  <si>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</si>
  <si>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</si>
  <si>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</si>
  <si>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</si>
  <si>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</si>
  <si>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</si>
  <si>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</si>
  <si>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</si>
  <si>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</si>
  <si>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</si>
  <si>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</si>
  <si>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</si>
  <si>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</si>
  <si>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</si>
  <si>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</si>
  <si>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</si>
  <si>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</si>
  <si>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</si>
  <si>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</si>
  <si>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</si>
  <si>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</si>
  <si>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</si>
  <si>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</si>
  <si>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</si>
  <si>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</si>
  <si>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</si>
  <si>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</si>
  <si>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</si>
  <si>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</si>
  <si>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</si>
  <si>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</si>
  <si>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</si>
  <si>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</si>
  <si>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</si>
  <si>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</si>
  <si>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</si>
  <si>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</si>
  <si>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</si>
  <si>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</si>
  <si>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</si>
  <si>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</si>
  <si>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</si>
  <si>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</si>
  <si>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</si>
  <si>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</si>
  <si>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</si>
  <si>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</si>
  <si>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</si>
  <si>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</si>
  <si>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</si>
  <si>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</si>
  <si>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</si>
  <si>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</si>
  <si>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</si>
  <si>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</si>
  <si>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</si>
  <si>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</si>
  <si>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</si>
  <si>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</si>
  <si>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</si>
  <si>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</si>
  <si>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</si>
  <si>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</si>
  <si>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</si>
  <si>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</si>
  <si>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</si>
  <si>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</si>
  <si>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</si>
  <si>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</si>
  <si>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</si>
  <si>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</si>
  <si>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</si>
  <si>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</si>
  <si>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</si>
  <si>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</si>
  <si>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</si>
  <si>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</si>
  <si>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</si>
  <si>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</si>
  <si>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</si>
  <si>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</si>
  <si>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</si>
  <si>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</si>
  <si>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</si>
  <si>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</si>
  <si>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</si>
  <si>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</si>
  <si>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</si>
  <si>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</si>
  <si>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</si>
  <si>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</si>
  <si>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</si>
  <si>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</si>
  <si>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</si>
  <si>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</si>
  <si>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</si>
  <si>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</si>
  <si>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</si>
  <si>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</si>
  <si>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</si>
  <si>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</si>
  <si>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</si>
  <si>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</si>
  <si>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</si>
  <si>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</si>
  <si>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</si>
  <si>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</si>
  <si>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</si>
  <si>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</si>
  <si>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</si>
  <si>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</si>
  <si>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</si>
  <si>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</si>
  <si>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</si>
  <si>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</si>
  <si>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</si>
  <si>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</si>
  <si>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</si>
  <si>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</si>
  <si>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</si>
  <si>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</si>
  <si>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</si>
  <si>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</si>
  <si>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</si>
  <si>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</si>
  <si>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</si>
  <si>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</si>
  <si>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</si>
  <si>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</si>
  <si>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</si>
  <si>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</si>
  <si>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</si>
  <si>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</si>
  <si>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</si>
  <si>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</si>
  <si>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</si>
  <si>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</si>
  <si>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</si>
  <si>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</si>
  <si>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</si>
  <si>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</si>
  <si>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</si>
  <si>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</si>
  <si>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</si>
  <si>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</si>
  <si>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</si>
  <si>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</si>
  <si>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</si>
  <si>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</si>
  <si>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</si>
  <si>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</si>
  <si>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</si>
  <si>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</si>
  <si>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</si>
  <si>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</si>
  <si>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</si>
  <si>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</si>
  <si>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</si>
  <si>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</si>
  <si>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</si>
  <si>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</si>
  <si>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</si>
  <si>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</si>
  <si>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</si>
  <si>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</si>
  <si>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</si>
  <si>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</si>
  <si>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</si>
  <si>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</si>
  <si>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</si>
  <si>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</si>
  <si>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</si>
  <si>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</si>
  <si>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</si>
  <si>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</si>
  <si>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</si>
  <si>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</si>
  <si>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</si>
  <si>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</si>
  <si>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</si>
  <si>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</si>
  <si>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</si>
  <si>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</si>
  <si>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</si>
  <si>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</si>
  <si>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</si>
  <si>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</si>
  <si>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</si>
  <si>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</si>
  <si>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</si>
  <si>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</si>
  <si>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</si>
  <si>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</si>
  <si>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</si>
  <si>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</si>
  <si>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</si>
  <si>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</si>
  <si>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</si>
  <si>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</si>
  <si>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</si>
  <si>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</si>
  <si>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</si>
  <si>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</si>
  <si>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</si>
  <si>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</si>
  <si>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</si>
  <si>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</si>
  <si>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</si>
  <si>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</si>
  <si>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</si>
  <si>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</si>
  <si>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</si>
  <si>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</si>
  <si>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</si>
  <si>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</si>
  <si>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</si>
  <si>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</si>
  <si>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</si>
  <si>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</si>
  <si>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</si>
  <si>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</si>
  <si>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</si>
  <si>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</si>
  <si>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</si>
  <si>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</si>
  <si>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</si>
  <si>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</si>
  <si>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</si>
  <si>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</si>
  <si>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</si>
  <si>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</si>
  <si>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</si>
  <si>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</si>
  <si>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</si>
  <si>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</si>
  <si>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</si>
  <si>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</si>
  <si>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</si>
  <si>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</si>
  <si>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</si>
  <si>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</si>
  <si>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</si>
  <si>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</si>
  <si>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</si>
  <si>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</si>
  <si>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</si>
  <si>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</si>
  <si>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</si>
  <si>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</si>
  <si>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</si>
  <si>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</si>
  <si>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</si>
  <si>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</si>
  <si>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</si>
  <si>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</si>
  <si>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</si>
  <si>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</si>
  <si>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</si>
  <si>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</si>
  <si>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</si>
  <si>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</si>
  <si>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</si>
  <si>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</si>
  <si>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</si>
  <si>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</si>
  <si>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</si>
  <si>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</si>
  <si>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</si>
  <si>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</si>
  <si>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</si>
  <si>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</si>
  <si>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</si>
  <si>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</si>
  <si>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</si>
  <si>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</si>
  <si>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</si>
  <si>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</si>
  <si>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</si>
  <si>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</si>
  <si>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</si>
  <si>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</si>
  <si>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</si>
  <si>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</si>
  <si>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</si>
  <si>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</si>
  <si>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</si>
  <si>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</si>
  <si>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</si>
  <si>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</si>
  <si>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</si>
  <si>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</si>
  <si>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</si>
  <si>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</si>
  <si>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</si>
  <si>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</si>
  <si>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</si>
  <si>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</si>
  <si>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</si>
  <si>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</si>
  <si>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</si>
  <si>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</si>
  <si>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</si>
  <si>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</si>
  <si>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</si>
  <si>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</si>
  <si>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</si>
  <si>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</si>
  <si>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</si>
  <si>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</si>
  <si>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</si>
  <si>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</si>
  <si>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</si>
  <si>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</si>
  <si>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</si>
  <si>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</si>
  <si>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</si>
  <si>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</si>
  <si>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</si>
  <si>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</si>
  <si>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</si>
  <si>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</si>
  <si>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</si>
  <si>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</si>
  <si>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</si>
  <si>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</si>
  <si>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</si>
  <si>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</si>
  <si>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</si>
  <si>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</si>
  <si>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</si>
  <si>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</si>
  <si>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</si>
  <si>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</si>
  <si>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</si>
  <si>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</si>
  <si>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</si>
  <si>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</si>
  <si>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</si>
  <si>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</si>
  <si>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</si>
  <si>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</si>
  <si>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</si>
  <si>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</si>
  <si>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</si>
  <si>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</si>
  <si>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</si>
  <si>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</si>
  <si>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</si>
  <si>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</si>
  <si>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</si>
  <si>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</si>
  <si>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</si>
  <si>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</si>
  <si>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</si>
  <si>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</si>
  <si>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</si>
  <si>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</si>
  <si>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</si>
  <si>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</si>
  <si>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</si>
  <si>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</si>
  <si>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</si>
  <si>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</si>
  <si>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</si>
  <si>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</si>
  <si>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</si>
  <si>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</si>
  <si>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</si>
  <si>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</si>
  <si>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</si>
  <si>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</si>
  <si>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</si>
  <si>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</si>
  <si>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</si>
  <si>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</si>
  <si>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</si>
  <si>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</si>
  <si>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</si>
  <si>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</si>
  <si>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</si>
  <si>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</si>
  <si>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</si>
  <si>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</si>
  <si>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</si>
  <si>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</si>
  <si>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</si>
  <si>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</si>
  <si>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</si>
  <si>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</si>
  <si>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</si>
  <si>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</si>
  <si>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</si>
  <si>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</si>
  <si>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</si>
  <si>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</si>
  <si>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</si>
  <si>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</si>
  <si>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</si>
  <si>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</si>
  <si>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</si>
  <si>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</si>
  <si>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</si>
  <si>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</si>
  <si>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</si>
  <si>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</si>
  <si>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</si>
  <si>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</si>
  <si>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</si>
  <si>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</si>
  <si>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</si>
  <si>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</si>
  <si>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</si>
  <si>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</si>
  <si>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</si>
  <si>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</si>
  <si>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</si>
  <si>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</si>
  <si>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</si>
  <si>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</si>
  <si>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</si>
  <si>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</si>
  <si>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</si>
  <si>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</si>
  <si>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</si>
  <si>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</si>
  <si>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</si>
  <si>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</si>
  <si>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</si>
  <si>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</si>
  <si>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</si>
  <si>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</si>
  <si>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</si>
  <si>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</si>
  <si>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</si>
  <si>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</si>
  <si>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</si>
  <si>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</si>
  <si>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</si>
  <si>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</si>
  <si>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</si>
  <si>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</si>
  <si>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</si>
  <si>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</si>
  <si>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</si>
  <si>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</si>
  <si>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</si>
  <si>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</si>
  <si>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</si>
  <si>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</si>
  <si>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</si>
  <si>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</si>
  <si>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</si>
  <si>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</si>
  <si>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</si>
  <si>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</si>
  <si>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</si>
  <si>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</si>
  <si>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</si>
  <si>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</si>
  <si>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</si>
  <si>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</si>
  <si>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</si>
  <si>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</si>
  <si>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</si>
  <si>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</si>
  <si>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</si>
  <si>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</si>
  <si>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</si>
  <si>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</si>
  <si>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</si>
  <si>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</si>
  <si>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</si>
  <si>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</si>
  <si>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</si>
  <si>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</si>
  <si>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</si>
  <si>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</si>
  <si>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</si>
  <si>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</si>
  <si>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</si>
  <si>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</si>
  <si>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</si>
  <si>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</si>
  <si>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</si>
  <si>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</si>
  <si>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</si>
  <si>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</si>
  <si>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</si>
  <si>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</si>
  <si>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</si>
  <si>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</si>
  <si>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</si>
  <si>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</si>
  <si>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</si>
  <si>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</si>
  <si>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</si>
  <si>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</si>
  <si>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</si>
  <si>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</si>
  <si>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</si>
  <si>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</si>
  <si>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</si>
  <si>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</si>
  <si>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</si>
  <si>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</si>
  <si>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</si>
  <si>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</si>
  <si>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</si>
  <si>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</si>
  <si>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</si>
  <si>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</si>
  <si>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</si>
  <si>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</si>
  <si>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</si>
  <si>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</si>
  <si>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</si>
  <si>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</si>
  <si>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</si>
  <si>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</si>
  <si>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</si>
  <si>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</si>
  <si>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</si>
  <si>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</si>
  <si>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</si>
  <si>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</si>
  <si>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</si>
  <si>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</si>
  <si>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</si>
  <si>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</si>
  <si>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</si>
  <si>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</si>
  <si>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</si>
  <si>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</si>
  <si>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</si>
  <si>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</si>
  <si>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</si>
  <si>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</si>
  <si>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</si>
  <si>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</si>
  <si>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</si>
  <si>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</si>
  <si>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</si>
  <si>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</si>
  <si>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</si>
  <si>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</si>
  <si>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</si>
  <si>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</si>
  <si>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</si>
  <si>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</si>
  <si>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</si>
  <si>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</si>
  <si>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</si>
  <si>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</si>
  <si>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</si>
  <si>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</si>
  <si>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</si>
  <si>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</si>
  <si>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</si>
  <si>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</si>
  <si>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</si>
  <si>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</si>
  <si>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</si>
  <si>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</si>
  <si>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</si>
  <si>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</si>
  <si>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</si>
  <si>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</si>
  <si>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</si>
  <si>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</si>
  <si>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</si>
  <si>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</si>
  <si>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</si>
  <si>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</si>
  <si>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</si>
  <si>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</si>
  <si>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</si>
  <si>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</si>
  <si>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</si>
  <si>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</si>
  <si>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</si>
  <si>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</si>
  <si>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</si>
  <si>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</si>
  <si>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</si>
  <si>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</si>
  <si>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</si>
  <si>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</si>
  <si>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</si>
  <si>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</si>
  <si>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</si>
  <si>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</si>
  <si>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</si>
  <si>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</si>
  <si>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</si>
  <si>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</si>
  <si>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</si>
  <si>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</si>
  <si>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</si>
  <si>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</si>
  <si>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</si>
  <si>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</si>
  <si>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</si>
  <si>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</si>
  <si>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</si>
  <si>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</si>
  <si>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</si>
  <si>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</si>
  <si>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</si>
  <si>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</si>
  <si>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</si>
  <si>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</si>
  <si>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</si>
  <si>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</si>
  <si>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</si>
  <si>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</si>
  <si>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</si>
  <si>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</si>
  <si>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</si>
  <si>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</si>
  <si>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</si>
  <si>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</si>
  <si>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</si>
  <si>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</si>
  <si>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</si>
  <si>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</si>
  <si>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</si>
  <si>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</si>
  <si>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</si>
  <si>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</si>
  <si>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</si>
  <si>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</si>
  <si>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</si>
  <si>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</si>
  <si>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</si>
  <si>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</si>
  <si>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</si>
  <si>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</si>
  <si>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</si>
  <si>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</si>
  <si>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</si>
  <si>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</si>
  <si>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</si>
  <si>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</si>
  <si>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</si>
  <si>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</si>
  <si>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</si>
  <si>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</si>
  <si>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</si>
  <si>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</si>
  <si>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</si>
  <si>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</si>
  <si>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</si>
  <si>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</si>
  <si>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</si>
  <si>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</si>
  <si>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</si>
  <si>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</si>
  <si>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</si>
  <si>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</si>
  <si>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</si>
  <si>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</si>
  <si>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</si>
  <si>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</si>
  <si>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</si>
  <si>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</si>
  <si>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</si>
  <si>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</si>
  <si>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</si>
  <si>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</si>
  <si>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</si>
  <si>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</si>
  <si>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</si>
  <si>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</si>
  <si>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</si>
  <si>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</si>
  <si>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</si>
  <si>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</si>
  <si>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</si>
  <si>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</si>
  <si>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</si>
  <si>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</si>
  <si>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</si>
  <si>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</si>
  <si>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</si>
  <si>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</si>
  <si>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</si>
  <si>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</si>
  <si>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</si>
  <si>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</si>
  <si>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</si>
  <si>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</si>
  <si>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</si>
  <si>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</si>
  <si>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</si>
  <si>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</si>
  <si>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</si>
  <si>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</si>
  <si>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</si>
  <si>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</si>
  <si>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</si>
  <si>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</si>
  <si>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</si>
  <si>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</si>
  <si>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</si>
  <si>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</si>
  <si>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</si>
  <si>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</si>
  <si>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</si>
  <si>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</si>
  <si>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</si>
  <si>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</si>
  <si>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</si>
  <si>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</si>
  <si>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</si>
  <si>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</si>
  <si>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</si>
  <si>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</si>
  <si>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</si>
  <si>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</si>
  <si>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</si>
  <si>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</si>
  <si>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</si>
  <si>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</si>
  <si>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</si>
  <si>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</si>
  <si>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</si>
  <si>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</si>
  <si>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</si>
  <si>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</si>
  <si>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</si>
  <si>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</si>
  <si>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</si>
  <si>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</si>
  <si>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</si>
  <si>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</si>
  <si>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</si>
  <si>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</si>
  <si>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</si>
  <si>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</si>
  <si>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</si>
  <si>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</si>
  <si>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</si>
  <si>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</si>
  <si>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</si>
  <si>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</si>
  <si>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</si>
  <si>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</si>
  <si>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</si>
  <si>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</si>
  <si>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</si>
  <si>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</si>
  <si>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</si>
  <si>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</si>
  <si>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</si>
  <si>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</si>
  <si>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</si>
  <si>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</si>
  <si>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</si>
  <si>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</si>
  <si>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</si>
  <si>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</si>
  <si>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</si>
  <si>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</si>
  <si>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</si>
  <si>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</si>
  <si>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</si>
  <si>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</si>
  <si>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</si>
  <si>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</si>
  <si>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</si>
  <si>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</si>
  <si>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</si>
  <si>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</si>
  <si>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</si>
  <si>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</si>
  <si>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</si>
  <si>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</si>
  <si>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</si>
  <si>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</si>
  <si>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</si>
  <si>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</si>
  <si>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</si>
  <si>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</si>
  <si>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</si>
  <si>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</si>
  <si>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</si>
  <si>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</si>
  <si>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</si>
  <si>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</si>
  <si>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</si>
  <si>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</si>
  <si>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</si>
  <si>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</si>
  <si>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</si>
  <si>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</si>
  <si>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</si>
  <si>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</si>
  <si>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</si>
  <si>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</si>
  <si>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</si>
  <si>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</si>
  <si>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</si>
  <si>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</si>
  <si>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</si>
  <si>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</si>
  <si>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</si>
  <si>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</si>
  <si>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</si>
  <si>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</si>
  <si>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</si>
  <si>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</si>
  <si>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</si>
  <si>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</si>
  <si>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</si>
  <si>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</si>
  <si>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</si>
  <si>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</si>
  <si>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</si>
  <si>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</si>
  <si>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</si>
  <si>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</si>
  <si>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</si>
  <si>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</si>
  <si>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</si>
  <si>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</si>
  <si>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</si>
  <si>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</si>
  <si>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</si>
  <si>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</si>
  <si>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</si>
  <si>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</si>
  <si>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</si>
  <si>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</si>
  <si>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</si>
  <si>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</si>
  <si>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</si>
  <si>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</si>
  <si>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</si>
  <si>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</si>
  <si>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</si>
  <si>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</si>
  <si>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</si>
  <si>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</si>
  <si>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</si>
  <si>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</si>
  <si>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</si>
  <si>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</si>
  <si>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</si>
  <si>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</si>
  <si>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</si>
  <si>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</si>
  <si>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</si>
  <si>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</si>
  <si>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</si>
  <si>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</si>
  <si>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</si>
  <si>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</si>
  <si>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</si>
  <si>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</si>
  <si>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</si>
  <si>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</si>
  <si>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</si>
  <si>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</si>
  <si>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</si>
  <si>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</si>
  <si>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</si>
  <si>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</si>
  <si>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</si>
  <si>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</si>
  <si>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</si>
  <si>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</si>
  <si>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</si>
  <si>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</si>
  <si>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</si>
  <si>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</si>
  <si>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</si>
  <si>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</si>
  <si>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</si>
  <si>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</si>
  <si>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</si>
  <si>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</si>
  <si>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</si>
  <si>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</si>
  <si>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</si>
  <si>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</si>
  <si>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</si>
  <si>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</si>
  <si>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</si>
  <si>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</si>
  <si>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</si>
  <si>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</si>
  <si>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</si>
  <si>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</si>
  <si>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</si>
  <si>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</si>
  <si>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</si>
  <si>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</si>
  <si>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</si>
  <si>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</si>
  <si>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</si>
  <si>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</si>
  <si>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</si>
  <si>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</si>
  <si>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</si>
  <si>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</si>
  <si>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</si>
  <si>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</si>
  <si>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</si>
  <si>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</si>
  <si>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</si>
  <si>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</si>
  <si>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</si>
  <si>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</si>
  <si>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</si>
  <si>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</si>
  <si>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</si>
  <si>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</si>
  <si>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</si>
  <si>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</si>
  <si>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</si>
  <si>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</si>
  <si>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</si>
  <si>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</si>
  <si>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</si>
  <si>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</si>
  <si>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</si>
  <si>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</si>
  <si>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</si>
  <si>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</si>
  <si>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</si>
  <si>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</si>
  <si>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</si>
  <si>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</si>
  <si>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</si>
  <si>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</si>
  <si>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</si>
  <si>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</si>
  <si>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</si>
  <si>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</si>
  <si>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</si>
  <si>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</si>
  <si>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</si>
  <si>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</si>
  <si>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</si>
  <si>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</si>
  <si>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</si>
  <si>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</si>
  <si>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</si>
  <si>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</si>
  <si>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</si>
  <si>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</si>
  <si>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</si>
  <si>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</si>
  <si>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</si>
  <si>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</si>
  <si>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</si>
  <si>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</si>
  <si>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</si>
  <si>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</si>
  <si>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</si>
  <si>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</si>
  <si>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</si>
  <si>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</si>
  <si>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</si>
  <si>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</si>
  <si>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</si>
  <si>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</si>
  <si>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</si>
  <si>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</si>
  <si>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</si>
  <si>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</si>
  <si>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</si>
  <si>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</si>
  <si>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</si>
  <si>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</si>
  <si>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</si>
  <si>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</si>
  <si>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</si>
  <si>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</si>
  <si>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</si>
  <si>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</si>
  <si>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</si>
  <si>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</si>
  <si>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</si>
  <si>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</si>
  <si>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</si>
  <si>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</si>
  <si>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</si>
  <si>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</si>
  <si>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</si>
  <si>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</si>
  <si>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</si>
  <si>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</si>
  <si>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</si>
  <si>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</si>
  <si>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</si>
  <si>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</si>
  <si>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</si>
  <si>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</si>
  <si>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</si>
  <si>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</si>
  <si>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</si>
  <si>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</si>
  <si>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</si>
  <si>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</si>
  <si>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</si>
  <si>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</si>
  <si>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</si>
  <si>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</si>
  <si>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</si>
  <si>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</si>
  <si>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</si>
  <si>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</si>
  <si>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</si>
  <si>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</si>
  <si>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</si>
  <si>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</si>
  <si>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</si>
  <si>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</si>
  <si>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</si>
  <si>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</si>
  <si>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</si>
  <si>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</si>
  <si>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</si>
  <si>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</si>
  <si>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</si>
  <si>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</si>
  <si>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</si>
  <si>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</si>
  <si>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</si>
  <si>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</si>
  <si>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</si>
  <si>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</si>
  <si>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</si>
  <si>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</si>
  <si>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</si>
  <si>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</si>
  <si>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</si>
  <si>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</si>
  <si>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</si>
  <si>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</si>
  <si>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</si>
  <si>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</si>
  <si>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</si>
  <si>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</si>
  <si>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</si>
  <si>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</si>
  <si>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</si>
  <si>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</si>
  <si>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</si>
  <si>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</si>
  <si>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</si>
  <si>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</si>
  <si>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</si>
  <si>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</si>
  <si>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</si>
  <si>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</si>
  <si>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</si>
  <si>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</si>
  <si>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</si>
  <si>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</si>
  <si>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</si>
  <si>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</si>
  <si>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</si>
  <si>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</si>
  <si>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</si>
  <si>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</si>
  <si>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</si>
  <si>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</si>
  <si>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</si>
  <si>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</si>
  <si>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</si>
  <si>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</si>
  <si>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</si>
  <si>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</si>
  <si>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</si>
  <si>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</si>
  <si>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</si>
  <si>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</si>
  <si>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</si>
  <si>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</si>
  <si>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</si>
  <si>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</si>
  <si>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</si>
  <si>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</si>
  <si>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</si>
  <si>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</si>
  <si>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</si>
  <si>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</si>
  <si>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</si>
  <si>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</si>
  <si>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</si>
  <si>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</si>
  <si>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</si>
  <si>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</si>
  <si>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</si>
  <si>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</si>
  <si>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</si>
  <si>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</si>
  <si>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</si>
  <si>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</si>
  <si>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</si>
  <si>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</si>
  <si>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</si>
  <si>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</si>
  <si>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</si>
  <si>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</si>
  <si>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</si>
  <si>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</si>
  <si>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</si>
  <si>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</si>
  <si>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</si>
  <si>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</si>
  <si>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</si>
  <si>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</si>
  <si>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</si>
  <si>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</si>
  <si>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</si>
  <si>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</si>
  <si>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</si>
  <si>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</si>
  <si>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</si>
  <si>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</si>
  <si>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</si>
  <si>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</si>
  <si>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</si>
  <si>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</si>
  <si>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</si>
  <si>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</si>
  <si>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</si>
  <si>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</si>
  <si>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</si>
  <si>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</si>
  <si>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</si>
  <si>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</si>
  <si>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</si>
  <si>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</si>
  <si>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</si>
  <si>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</si>
  <si>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</si>
  <si>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</si>
  <si>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</si>
  <si>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</si>
  <si>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</si>
  <si>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</si>
  <si>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</si>
  <si>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</si>
  <si>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</si>
  <si>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</si>
  <si>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</si>
  <si>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</si>
  <si>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</si>
  <si>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</si>
  <si>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</si>
  <si>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</si>
  <si>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</si>
  <si>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</si>
  <si>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</si>
  <si>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</si>
  <si>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</si>
  <si>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</si>
  <si>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</si>
  <si>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</si>
  <si>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</si>
  <si>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</si>
  <si>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</si>
  <si>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</si>
  <si>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</si>
  <si>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</si>
  <si>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</si>
  <si>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</si>
  <si>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</si>
  <si>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</si>
  <si>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</si>
  <si>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</si>
  <si>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</si>
  <si>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</si>
  <si>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</si>
  <si>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</si>
  <si>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</si>
  <si>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</si>
  <si>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</si>
  <si>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</si>
  <si>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</si>
  <si>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</si>
  <si>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</si>
  <si>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</si>
  <si>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</si>
  <si>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</si>
  <si>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</si>
  <si>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</si>
  <si>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</si>
  <si>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</si>
  <si>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</si>
  <si>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</si>
  <si>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</si>
  <si>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</si>
  <si>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</si>
  <si>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</si>
  <si>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</si>
  <si>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</si>
  <si>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</si>
  <si>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</si>
  <si>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</si>
  <si>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</si>
  <si>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</si>
  <si>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</si>
  <si>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</si>
  <si>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</si>
  <si>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</si>
  <si>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</si>
  <si>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</si>
  <si>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</si>
  <si>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</si>
  <si>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</si>
  <si>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</si>
  <si>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</si>
  <si>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</si>
  <si>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</si>
  <si>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</si>
  <si>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</si>
  <si>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</si>
  <si>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</si>
  <si>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</si>
  <si>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</si>
  <si>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</si>
  <si>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</si>
  <si>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</si>
  <si>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</si>
  <si>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</si>
  <si>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</si>
  <si>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</si>
  <si>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</si>
  <si>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</si>
  <si>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</si>
  <si>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</si>
  <si>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</si>
  <si>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</si>
  <si>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</si>
  <si>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</si>
  <si>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</si>
  <si>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</si>
  <si>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</si>
  <si>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</si>
  <si>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</si>
  <si>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</si>
  <si>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</si>
  <si>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</si>
  <si>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</si>
  <si>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</si>
  <si>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</si>
  <si>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</si>
  <si>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</si>
  <si>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</si>
  <si>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</si>
  <si>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</si>
  <si>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</si>
  <si>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</si>
  <si>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</si>
  <si>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</si>
  <si>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</si>
  <si>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</si>
  <si>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</si>
  <si>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</si>
  <si>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</si>
  <si>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</si>
  <si>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</si>
  <si>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</si>
  <si>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</si>
  <si>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</si>
  <si>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</si>
  <si>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</si>
  <si>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</si>
  <si>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</si>
  <si>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</si>
  <si>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</si>
  <si>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</si>
  <si>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</si>
  <si>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</si>
  <si>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</si>
  <si>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</si>
  <si>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</si>
  <si>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</si>
  <si>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</si>
  <si>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</si>
  <si>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</si>
  <si>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</si>
  <si>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</si>
  <si>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</si>
  <si>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</si>
  <si>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</si>
  <si>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</si>
  <si>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</si>
  <si>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</si>
  <si>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</si>
  <si>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</si>
  <si>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</si>
  <si>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</si>
  <si>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</si>
  <si>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</si>
  <si>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</si>
  <si>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</si>
  <si>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</si>
  <si>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</si>
  <si>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</si>
  <si>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</si>
  <si>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</si>
  <si>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</si>
  <si>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</si>
  <si>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</si>
  <si>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</si>
  <si>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</si>
  <si>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</si>
  <si>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</si>
  <si>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</si>
  <si>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</si>
  <si>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</si>
  <si>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</si>
  <si>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</si>
  <si>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</si>
  <si>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</si>
  <si>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</si>
  <si>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</si>
  <si>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</si>
  <si>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</si>
  <si>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</si>
  <si>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</si>
  <si>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</si>
  <si>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</si>
  <si>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</si>
  <si>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</si>
  <si>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</si>
  <si>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</si>
  <si>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</si>
  <si>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</si>
  <si>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</si>
  <si>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</si>
  <si>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</si>
  <si>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</si>
  <si>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</si>
  <si>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</si>
  <si>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</si>
  <si>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</si>
  <si>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</si>
  <si>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</si>
  <si>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</si>
  <si>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</si>
  <si>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</si>
  <si>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</si>
  <si>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</si>
  <si>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</si>
  <si>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</si>
  <si>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</si>
  <si>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</si>
  <si>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</si>
  <si>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</si>
  <si>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</si>
  <si>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</si>
  <si>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</si>
  <si>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</si>
  <si>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</si>
  <si>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</si>
  <si>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</si>
  <si>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</si>
  <si>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</si>
  <si>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</si>
  <si>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</si>
  <si>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</si>
  <si>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</si>
  <si>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</si>
  <si>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</si>
  <si>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</si>
  <si>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</si>
  <si>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</si>
  <si>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</si>
  <si>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</si>
  <si>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</si>
  <si>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</si>
  <si>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</si>
  <si>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</si>
  <si>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</si>
  <si>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</si>
  <si>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</si>
  <si>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</si>
  <si>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</si>
  <si>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</si>
  <si>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</si>
  <si>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</si>
  <si>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</si>
  <si>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</si>
  <si>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</si>
  <si>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</si>
  <si>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</si>
  <si>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</si>
  <si>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</si>
  <si>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</si>
  <si>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</si>
  <si>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</si>
  <si>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</si>
  <si>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</si>
  <si>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</si>
  <si>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</si>
  <si>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</si>
  <si>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</si>
  <si>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</si>
  <si>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</si>
  <si>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</si>
  <si>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</si>
  <si>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</si>
  <si>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</si>
  <si>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</si>
  <si>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</si>
  <si>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</si>
  <si>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</si>
  <si>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</si>
  <si>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</si>
  <si>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</si>
  <si>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</si>
  <si>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</si>
  <si>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</si>
  <si>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</si>
  <si>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</si>
  <si>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</si>
  <si>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</si>
  <si>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</si>
  <si>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</si>
  <si>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</si>
  <si>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</si>
  <si>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</si>
  <si>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</si>
  <si>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</si>
  <si>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</si>
  <si>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</si>
  <si>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</si>
  <si>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</si>
  <si>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</si>
  <si>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</si>
  <si>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</si>
  <si>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</si>
  <si>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</si>
  <si>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</si>
  <si>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</si>
  <si>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</si>
  <si>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</si>
  <si>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</si>
  <si>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</si>
  <si>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</si>
  <si>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</si>
  <si>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</si>
  <si>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</si>
  <si>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</si>
  <si>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</si>
  <si>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</si>
  <si>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</si>
  <si>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</si>
  <si>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</si>
  <si>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</si>
  <si>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</si>
  <si>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</si>
  <si>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</si>
  <si>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</si>
  <si>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</si>
  <si>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</si>
  <si>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</si>
  <si>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</si>
  <si>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</si>
  <si>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</si>
  <si>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</si>
  <si>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</si>
  <si>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</si>
  <si>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</si>
  <si>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</si>
  <si>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</si>
  <si>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</si>
  <si>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</si>
  <si>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</si>
  <si>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</si>
  <si>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</si>
  <si>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</si>
  <si>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</si>
  <si>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</si>
  <si>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</si>
  <si>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</si>
  <si>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</si>
  <si>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</si>
  <si>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</si>
  <si>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</si>
  <si>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</si>
  <si>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</si>
  <si>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</si>
  <si>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</si>
  <si>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</si>
  <si>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</si>
  <si>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</si>
  <si>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</si>
  <si>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</si>
  <si>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</si>
  <si>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</si>
  <si>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</si>
  <si>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</si>
  <si>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</si>
  <si>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</si>
  <si>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</si>
  <si>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</si>
  <si>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</si>
  <si>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</si>
  <si>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</si>
  <si>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</si>
  <si>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</si>
  <si>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</si>
  <si>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</si>
  <si>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</si>
  <si>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</si>
  <si>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</si>
  <si>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</si>
  <si>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</si>
  <si>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</si>
  <si>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</si>
  <si>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</si>
  <si>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</si>
  <si>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</si>
  <si>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</si>
  <si>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</si>
  <si>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</si>
  <si>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</si>
  <si>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</si>
  <si>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</si>
  <si>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</si>
  <si>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</si>
  <si>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</si>
  <si>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</si>
  <si>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</si>
  <si>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</si>
  <si>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</si>
  <si>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</si>
  <si>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</si>
  <si>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</si>
  <si>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</si>
  <si>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</si>
  <si>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</si>
  <si>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</si>
  <si>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</si>
  <si>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</si>
  <si>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</si>
  <si>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</si>
  <si>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</si>
  <si>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</si>
  <si>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</si>
  <si>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</si>
  <si>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</si>
  <si>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</si>
  <si>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</si>
  <si>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</si>
  <si>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</si>
  <si>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</si>
  <si>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</si>
  <si>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</si>
  <si>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</si>
  <si>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</si>
  <si>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</si>
  <si>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</si>
  <si>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</si>
  <si>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</si>
  <si>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</si>
  <si>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</si>
  <si>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</si>
  <si>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</si>
  <si>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</si>
  <si>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</si>
  <si>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</si>
  <si>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</si>
  <si>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</si>
  <si>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</si>
  <si>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</si>
  <si>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</si>
  <si>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</si>
  <si>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</si>
  <si>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</si>
  <si>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</si>
  <si>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</si>
  <si>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</si>
  <si>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</si>
  <si>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</si>
  <si>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</si>
  <si>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</si>
  <si>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</si>
  <si>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</si>
  <si>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</si>
  <si>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</si>
  <si>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</si>
  <si>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</si>
  <si>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</si>
  <si>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</si>
  <si>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</si>
  <si>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</si>
  <si>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</si>
  <si>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</si>
  <si>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</si>
  <si>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</si>
  <si>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</si>
  <si>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</si>
  <si>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</si>
  <si>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</si>
  <si>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</si>
  <si>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</si>
  <si>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</si>
  <si>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</si>
  <si>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</si>
  <si>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</si>
  <si>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</si>
  <si>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</si>
  <si>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</si>
  <si>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</si>
  <si>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</si>
  <si>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</si>
  <si>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</si>
  <si>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</si>
  <si>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</si>
  <si>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</si>
  <si>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</si>
  <si>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</si>
  <si>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</si>
  <si>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</si>
  <si>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</si>
  <si>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</si>
  <si>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</si>
  <si>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</si>
  <si>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</si>
  <si>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</si>
  <si>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</si>
  <si>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</si>
  <si>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</si>
  <si>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</si>
  <si>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</si>
  <si>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</si>
  <si>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</si>
  <si>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</si>
  <si>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</si>
  <si>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</si>
  <si>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</si>
  <si>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</si>
  <si>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</si>
  <si>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</si>
  <si>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</si>
  <si>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</si>
  <si>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</si>
  <si>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</si>
  <si>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</si>
  <si>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</si>
  <si>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</si>
  <si>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</si>
  <si>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</si>
  <si>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</si>
  <si>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</si>
  <si>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</si>
  <si>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</si>
  <si>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</si>
  <si>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</si>
  <si>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</si>
  <si>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</si>
  <si>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</si>
  <si>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</si>
  <si>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</si>
  <si>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</si>
  <si>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</si>
  <si>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</si>
  <si>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</si>
  <si>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</si>
  <si>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</si>
  <si>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</si>
  <si>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</si>
  <si>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</si>
  <si>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</si>
  <si>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</si>
  <si>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</si>
  <si>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</si>
  <si>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</si>
  <si>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</si>
  <si>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</si>
  <si>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</si>
  <si>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</si>
  <si>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</si>
  <si>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</si>
  <si>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</si>
  <si>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</si>
  <si>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</si>
  <si>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</si>
  <si>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</si>
  <si>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</si>
  <si>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</si>
  <si>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</si>
  <si>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</si>
  <si>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</si>
  <si>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</si>
  <si>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</si>
  <si>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</si>
  <si>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</si>
  <si>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</si>
  <si>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</si>
  <si>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</si>
  <si>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</si>
  <si>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</si>
  <si>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</si>
  <si>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</si>
  <si>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</si>
  <si>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</si>
  <si>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</si>
  <si>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</si>
  <si>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</si>
  <si>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</si>
  <si>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</si>
  <si>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</si>
  <si>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</si>
  <si>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</si>
  <si>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</si>
  <si>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</si>
  <si>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</si>
  <si>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</si>
  <si>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</si>
  <si>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</si>
  <si>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</si>
  <si>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</si>
  <si>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</si>
  <si>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</si>
  <si>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</si>
  <si>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</si>
  <si>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</si>
  <si>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</si>
  <si>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</si>
  <si>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</si>
  <si>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</si>
  <si>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</si>
  <si>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</si>
  <si>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</si>
  <si>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</si>
  <si>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</si>
  <si>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</si>
  <si>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</si>
  <si>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</si>
  <si>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</si>
  <si>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</si>
  <si>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</si>
  <si>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</si>
  <si>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</si>
  <si>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</si>
  <si>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</si>
  <si>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</si>
  <si>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</si>
  <si>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</si>
  <si>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</si>
  <si>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</si>
  <si>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</si>
  <si>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</si>
  <si>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</si>
  <si>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</si>
  <si>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</si>
  <si>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</si>
  <si>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</si>
  <si>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</si>
  <si>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</si>
  <si>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</si>
  <si>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</si>
  <si>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</si>
  <si>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</si>
  <si>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</si>
  <si>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</si>
  <si>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</si>
  <si>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</si>
  <si>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</si>
  <si>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</si>
  <si>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</si>
  <si>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</si>
  <si>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</si>
  <si>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</si>
  <si>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</si>
  <si>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</si>
  <si>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</si>
  <si>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</si>
  <si>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</si>
  <si>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</si>
  <si>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</si>
  <si>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</si>
  <si>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</si>
  <si>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</si>
  <si>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</si>
  <si>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</si>
  <si>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</si>
  <si>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</si>
  <si>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</si>
  <si>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</si>
  <si>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</si>
  <si>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</si>
  <si>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</si>
  <si>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</si>
  <si>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</si>
  <si>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</si>
  <si>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</si>
  <si>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</si>
  <si>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</si>
  <si>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</si>
  <si>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</si>
  <si>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</si>
  <si>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</si>
  <si>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</si>
  <si>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</si>
  <si>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</si>
  <si>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</si>
  <si>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</si>
  <si>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</si>
  <si>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</si>
  <si>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</si>
  <si>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</si>
  <si>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</si>
  <si>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</si>
  <si>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</si>
  <si>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</si>
  <si>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</si>
  <si>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</si>
  <si>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</si>
  <si>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</si>
  <si>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</si>
  <si>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</si>
  <si>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</si>
  <si>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</si>
  <si>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</si>
  <si>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</si>
  <si>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</si>
  <si>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</si>
  <si>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</si>
  <si>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</si>
  <si>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</si>
  <si>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</si>
  <si>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</si>
  <si>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</si>
  <si>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</si>
  <si>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</si>
  <si>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</si>
  <si>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</si>
  <si>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</si>
  <si>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</si>
  <si>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</si>
  <si>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</si>
  <si>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</si>
  <si>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</si>
  <si>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</si>
  <si>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</si>
  <si>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</si>
  <si>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</si>
  <si>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</si>
  <si>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</si>
  <si>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</si>
  <si>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</si>
  <si>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</si>
  <si>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</si>
  <si>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</si>
  <si>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</si>
  <si>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</si>
  <si>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</si>
  <si>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</si>
  <si>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</si>
  <si>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</si>
  <si>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</si>
  <si>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</si>
  <si>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</si>
  <si>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</si>
  <si>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</si>
  <si>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</si>
  <si>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</si>
  <si>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</si>
  <si>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</si>
  <si>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</si>
  <si>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</si>
  <si>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</si>
  <si>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</si>
  <si>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</si>
  <si>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</si>
  <si>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</si>
  <si>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</si>
  <si>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</si>
  <si>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</si>
  <si>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</si>
  <si>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</si>
  <si>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</si>
  <si>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</si>
  <si>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</si>
  <si>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</si>
  <si>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</si>
  <si>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</si>
  <si>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</si>
  <si>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</si>
  <si>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</si>
  <si>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</si>
  <si>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</si>
  <si>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</si>
  <si>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</si>
  <si>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</si>
  <si>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</si>
  <si>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</si>
  <si>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</si>
  <si>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</si>
  <si>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</si>
  <si>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</si>
  <si>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</si>
  <si>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</si>
  <si>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</si>
  <si>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</si>
  <si>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</si>
  <si>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</si>
  <si>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</si>
  <si>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</si>
  <si>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</si>
  <si>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</si>
  <si>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</si>
  <si>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</si>
  <si>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</si>
  <si>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</si>
  <si>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</si>
  <si>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</si>
  <si>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</si>
  <si>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</si>
  <si>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</si>
  <si>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</si>
  <si>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</si>
  <si>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</si>
  <si>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</si>
  <si>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</si>
  <si>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</si>
  <si>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</si>
  <si>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</si>
  <si>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</si>
  <si>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</si>
  <si>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</si>
  <si>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</si>
  <si>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</si>
  <si>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</si>
  <si>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</si>
  <si>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</si>
  <si>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</si>
  <si>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</si>
  <si>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</si>
  <si>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</si>
  <si>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</si>
  <si>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</si>
  <si>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</si>
  <si>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</si>
  <si>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</si>
  <si>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</si>
  <si>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</si>
  <si>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</si>
  <si>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</si>
  <si>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</si>
  <si>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</si>
  <si>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</si>
  <si>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</si>
  <si>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</si>
  <si>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</si>
  <si>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</si>
  <si>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</si>
  <si>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</si>
  <si>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</si>
  <si>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</si>
  <si>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</si>
  <si>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</si>
  <si>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</si>
  <si>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</si>
  <si>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</si>
  <si>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</si>
  <si>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</si>
  <si>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</si>
  <si>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</si>
  <si>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</si>
  <si>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</si>
  <si>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</si>
  <si>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</si>
  <si>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</si>
  <si>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</si>
  <si>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</si>
  <si>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</si>
  <si>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</si>
  <si>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</si>
  <si>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</si>
  <si>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</si>
  <si>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</si>
  <si>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</si>
  <si>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</si>
  <si>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</si>
  <si>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</si>
  <si>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</si>
  <si>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</si>
  <si>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</si>
  <si>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</si>
  <si>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</si>
  <si>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</si>
  <si>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</si>
  <si>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</si>
  <si>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</si>
  <si>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</si>
  <si>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</si>
  <si>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</si>
  <si>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</si>
  <si>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</si>
  <si>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</si>
  <si>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</si>
  <si>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</si>
  <si>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</si>
  <si>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</si>
  <si>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</si>
  <si>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</si>
  <si>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</si>
  <si>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</si>
  <si>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</si>
  <si>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</si>
  <si>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</si>
  <si>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</si>
  <si>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</si>
  <si>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</si>
  <si>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</si>
  <si>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</si>
  <si>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</si>
  <si>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</si>
  <si>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</si>
  <si>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</si>
  <si>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</si>
  <si>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</si>
  <si>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</si>
  <si>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</si>
  <si>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</si>
  <si>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</si>
  <si>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</si>
  <si>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</si>
  <si>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</si>
  <si>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</si>
  <si>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</si>
  <si>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</si>
  <si>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</si>
  <si>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</si>
  <si>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</si>
  <si>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</si>
  <si>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</si>
  <si>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</si>
  <si>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</si>
  <si>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</si>
  <si>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</si>
  <si>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</si>
  <si>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</si>
  <si>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</si>
  <si>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</si>
  <si>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</si>
  <si>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</si>
  <si>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</si>
  <si>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</si>
  <si>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</si>
  <si>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</si>
  <si>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</si>
  <si>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</si>
  <si>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</si>
  <si>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</si>
  <si>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</si>
  <si>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</si>
  <si>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</si>
  <si>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</si>
  <si>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</si>
  <si>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</si>
  <si>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</si>
  <si>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</si>
  <si>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</si>
  <si>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</si>
  <si>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</si>
  <si>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</si>
  <si>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</si>
  <si>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</si>
  <si>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</si>
  <si>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</si>
  <si>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</si>
  <si>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</si>
  <si>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</si>
  <si>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</si>
  <si>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</si>
  <si>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</si>
  <si>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</si>
  <si>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</si>
  <si>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</si>
  <si>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</si>
  <si>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</si>
  <si>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</si>
  <si>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</si>
  <si>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</si>
  <si>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</si>
  <si>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</si>
  <si>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</si>
  <si>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</si>
  <si>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</si>
  <si>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</si>
  <si>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</si>
  <si>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</si>
  <si>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</si>
  <si>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</si>
  <si>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</si>
  <si>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</si>
  <si>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</si>
  <si>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</si>
  <si>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</si>
  <si>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</si>
  <si>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</si>
  <si>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</si>
  <si>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</si>
  <si>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</si>
  <si>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</si>
  <si>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</si>
  <si>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</si>
  <si>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</si>
  <si>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</si>
  <si>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</si>
  <si>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</si>
  <si>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</si>
  <si>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</si>
  <si>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</si>
  <si>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</si>
  <si>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</si>
  <si>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</si>
  <si>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</si>
  <si>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</si>
  <si>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</si>
  <si>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</si>
  <si>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</si>
  <si>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</si>
  <si>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</si>
  <si>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</si>
  <si>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</si>
  <si>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</si>
  <si>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</si>
  <si>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</si>
  <si>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</si>
  <si>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</si>
  <si>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</si>
  <si>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</si>
  <si>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</si>
  <si>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</si>
  <si>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</si>
  <si>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</si>
  <si>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</si>
  <si>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</si>
  <si>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</si>
  <si>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</si>
  <si>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</si>
  <si>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</si>
  <si>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</si>
  <si>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</si>
  <si>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</si>
  <si>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</si>
  <si>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</si>
  <si>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</si>
  <si>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</si>
  <si>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</si>
  <si>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</si>
  <si>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</si>
  <si>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</si>
  <si>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</si>
  <si>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</si>
  <si>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</si>
  <si>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</si>
  <si>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</si>
  <si>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</si>
  <si>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</si>
  <si>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</si>
  <si>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</si>
  <si>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</si>
  <si>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</si>
  <si>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</si>
  <si>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</si>
  <si>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</si>
  <si>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</si>
  <si>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</si>
  <si>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</si>
  <si>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</si>
  <si>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</si>
  <si>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</si>
  <si>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</si>
  <si>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</si>
  <si>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</si>
  <si>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</si>
  <si>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</si>
  <si>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</si>
  <si>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</si>
  <si>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</si>
  <si>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</si>
  <si>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</si>
  <si>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</si>
  <si>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</si>
  <si>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</si>
  <si>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</si>
  <si>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</si>
  <si>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</si>
  <si>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</si>
  <si>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</si>
  <si>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</si>
  <si>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</si>
  <si>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</si>
  <si>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</si>
  <si>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</si>
  <si>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</si>
  <si>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</si>
  <si>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</si>
  <si>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</si>
  <si>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</si>
  <si>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</si>
  <si>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</si>
  <si>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</si>
  <si>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</si>
  <si>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</si>
  <si>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</si>
  <si>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</si>
  <si>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</si>
  <si>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</si>
  <si>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</si>
  <si>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</si>
  <si>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</si>
  <si>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</si>
  <si>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</si>
  <si>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</si>
  <si>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</si>
  <si>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</si>
  <si>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</si>
  <si>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</si>
  <si>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</si>
  <si>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</si>
  <si>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</si>
  <si>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</si>
  <si>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</si>
  <si>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</si>
  <si>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</si>
  <si>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</si>
  <si>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</si>
  <si>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</si>
  <si>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</si>
  <si>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</si>
  <si>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</si>
  <si>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</si>
  <si>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</si>
  <si>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</si>
  <si>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</si>
  <si>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</si>
  <si>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</si>
  <si>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</si>
  <si>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</si>
  <si>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</si>
  <si>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</si>
  <si>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</si>
  <si>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</si>
  <si>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</si>
  <si>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</si>
  <si>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</si>
  <si>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</si>
  <si>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</si>
  <si>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</si>
  <si>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</si>
  <si>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</si>
  <si>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</si>
  <si>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</si>
  <si>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</si>
  <si>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</si>
  <si>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</si>
  <si>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</si>
  <si>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</si>
  <si>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</si>
  <si>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</si>
  <si>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</si>
  <si>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</si>
  <si>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</si>
  <si>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</si>
  <si>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</si>
  <si>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</si>
  <si>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</si>
  <si>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</si>
  <si>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</si>
  <si>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</si>
  <si>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</si>
  <si>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</si>
  <si>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</si>
  <si>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</si>
  <si>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</si>
  <si>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</si>
  <si>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</si>
  <si>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</si>
  <si>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</si>
  <si>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</si>
  <si>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</si>
  <si>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</si>
  <si>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</si>
  <si>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</si>
  <si>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</si>
  <si>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</si>
  <si>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</si>
  <si>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</si>
  <si>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</si>
  <si>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</si>
  <si>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</si>
  <si>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</si>
  <si>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</si>
  <si>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</si>
  <si>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</si>
  <si>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</si>
  <si>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</si>
  <si>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</si>
  <si>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</si>
  <si>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</si>
  <si>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</si>
  <si>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</si>
  <si>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</si>
  <si>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</si>
  <si>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</si>
  <si>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</si>
  <si>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</si>
  <si>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</si>
  <si>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</si>
  <si>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</si>
  <si>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</si>
  <si>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</si>
  <si>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</si>
  <si>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</si>
  <si>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</si>
  <si>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</si>
  <si>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</si>
  <si>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</si>
  <si>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</si>
  <si>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</si>
  <si>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</si>
  <si>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</si>
  <si>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</si>
  <si>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</si>
  <si>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</si>
  <si>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</si>
  <si>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</si>
  <si>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</si>
  <si>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</si>
  <si>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</si>
  <si>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</si>
  <si>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</si>
  <si>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</si>
  <si>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</si>
  <si>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</si>
  <si>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</si>
  <si>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</si>
  <si>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</si>
  <si>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</si>
  <si>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</si>
  <si>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</si>
  <si>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</si>
  <si>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</si>
  <si>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</si>
  <si>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</si>
  <si>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</si>
  <si>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</si>
  <si>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</si>
  <si>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</si>
  <si>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</si>
  <si>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</si>
  <si>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</si>
  <si>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</si>
  <si>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</si>
  <si>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</si>
  <si>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</si>
  <si>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</si>
  <si>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</si>
  <si>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</si>
  <si>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</si>
  <si>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</si>
  <si>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</si>
  <si>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</si>
  <si>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</si>
  <si>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</si>
  <si>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</si>
  <si>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</si>
  <si>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</si>
  <si>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</si>
  <si>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</si>
  <si>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</si>
  <si>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</si>
  <si>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</si>
  <si>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</si>
  <si>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</si>
  <si>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</si>
  <si>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</si>
  <si>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</si>
  <si>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</si>
  <si>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</si>
  <si>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</si>
  <si>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</si>
  <si>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</si>
  <si>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</si>
  <si>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</si>
  <si>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</si>
  <si>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</si>
  <si>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</si>
  <si>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</si>
  <si>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</si>
  <si>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</si>
  <si>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</si>
  <si>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</si>
  <si>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</si>
  <si>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</si>
  <si>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</si>
  <si>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</si>
  <si>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</si>
  <si>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</si>
  <si>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</si>
  <si>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</si>
  <si>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</si>
  <si>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</si>
  <si>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</si>
  <si>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</si>
  <si>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</si>
  <si>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</si>
  <si>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</si>
  <si>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</si>
  <si>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</si>
  <si>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</si>
  <si>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</si>
  <si>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</si>
  <si>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</si>
  <si>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</si>
  <si>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</si>
  <si>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</si>
  <si>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</si>
  <si>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</si>
  <si>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</si>
  <si>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</si>
  <si>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</si>
  <si>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</si>
  <si>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</si>
  <si>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</si>
  <si>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</si>
  <si>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</si>
  <si>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</si>
  <si>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</si>
  <si>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</si>
  <si>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</si>
  <si>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</si>
  <si>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</si>
  <si>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</si>
  <si>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</si>
  <si>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</si>
  <si>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</si>
  <si>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</si>
  <si>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</si>
  <si>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</si>
  <si>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</si>
  <si>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</si>
  <si>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</si>
  <si>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</si>
  <si>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</si>
  <si>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</si>
  <si>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</si>
  <si>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</si>
  <si>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</si>
  <si>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</si>
  <si>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</si>
  <si>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</si>
  <si>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</si>
  <si>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</si>
  <si>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</si>
  <si>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</si>
  <si>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</si>
  <si>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</si>
  <si>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</si>
  <si>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</si>
  <si>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</si>
  <si>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</si>
  <si>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</si>
  <si>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</si>
  <si>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</si>
  <si>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</si>
  <si>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</si>
  <si>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</si>
  <si>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</si>
  <si>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</si>
  <si>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</si>
  <si>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</si>
  <si>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</si>
  <si>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</si>
  <si>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</si>
  <si>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</si>
  <si>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</si>
  <si>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</si>
  <si>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</si>
  <si>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</si>
  <si>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</si>
  <si>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</si>
  <si>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</si>
  <si>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</si>
  <si>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</si>
  <si>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</si>
  <si>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</si>
  <si>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</si>
  <si>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</si>
  <si>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</si>
  <si>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</si>
  <si>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</si>
  <si>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</si>
  <si>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</si>
  <si>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</si>
  <si>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</si>
  <si>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</si>
  <si>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</si>
  <si>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</si>
  <si>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</si>
  <si>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</si>
  <si>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</si>
  <si>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</si>
  <si>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</si>
  <si>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</si>
  <si>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</si>
  <si>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</si>
  <si>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</si>
  <si>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</si>
  <si>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</si>
  <si>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</si>
  <si>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</si>
  <si>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</si>
  <si>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</si>
  <si>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</si>
  <si>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</si>
  <si>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</si>
  <si>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</si>
  <si>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</si>
  <si>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</si>
  <si>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</si>
  <si>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</si>
  <si>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</si>
  <si>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</si>
  <si>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</si>
  <si>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</si>
  <si>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</si>
  <si>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</si>
  <si>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</si>
  <si>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</si>
  <si>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</si>
  <si>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</si>
  <si>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</si>
  <si>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</si>
  <si>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</si>
  <si>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</si>
  <si>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</si>
  <si>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</si>
  <si>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</si>
  <si>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</si>
  <si>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</si>
  <si>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</si>
  <si>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</si>
  <si>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</si>
  <si>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</si>
  <si>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</si>
  <si>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</si>
  <si>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</si>
  <si>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</si>
  <si>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</si>
  <si>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</si>
  <si>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</si>
  <si>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</si>
  <si>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</si>
  <si>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</si>
  <si>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</si>
  <si>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</si>
  <si>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</si>
  <si>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</si>
  <si>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</si>
  <si>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</si>
  <si>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</si>
  <si>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</si>
  <si>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</si>
  <si>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</si>
  <si>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</si>
  <si>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</si>
  <si>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</si>
  <si>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</si>
  <si>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</si>
  <si>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</si>
  <si>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</si>
  <si>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</si>
  <si>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</si>
  <si>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</si>
  <si>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</si>
  <si>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</si>
  <si>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</si>
  <si>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</si>
  <si>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</si>
  <si>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</si>
  <si>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</si>
  <si>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</si>
  <si>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</si>
  <si>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</si>
  <si>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</si>
  <si>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</si>
  <si>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</si>
  <si>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</si>
  <si>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</si>
  <si>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</si>
  <si>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</si>
  <si>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</si>
  <si>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</si>
  <si>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</si>
  <si>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</si>
  <si>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</si>
  <si>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</si>
  <si>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</si>
  <si>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</si>
  <si>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</si>
  <si>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</si>
  <si>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</si>
  <si>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</si>
  <si>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</si>
  <si>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</si>
  <si>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</si>
  <si>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</si>
  <si>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</si>
  <si>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</si>
  <si>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</si>
  <si>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</si>
  <si>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</si>
  <si>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</si>
  <si>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</si>
  <si>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</si>
  <si>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</si>
  <si>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</si>
  <si>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</si>
  <si>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</si>
  <si>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</si>
  <si>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</si>
  <si>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</si>
  <si>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</si>
  <si>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</si>
  <si>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</si>
  <si>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</si>
  <si>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</si>
  <si>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</si>
  <si>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</si>
  <si>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</si>
  <si>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</si>
  <si>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</si>
  <si>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</si>
  <si>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</si>
  <si>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</si>
  <si>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</si>
  <si>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</si>
  <si>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</si>
  <si>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</si>
  <si>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</si>
  <si>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</si>
  <si>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</si>
  <si>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</si>
  <si>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</si>
  <si>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</si>
  <si>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</si>
  <si>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</si>
  <si>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</si>
  <si>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</si>
  <si>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</si>
  <si>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</si>
  <si>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</si>
  <si>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</si>
  <si>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</si>
  <si>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</si>
  <si>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</si>
  <si>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</si>
  <si>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</si>
  <si>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</si>
  <si>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</si>
  <si>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</si>
  <si>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</si>
  <si>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</si>
  <si>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</si>
  <si>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</si>
  <si>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</si>
  <si>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</si>
  <si>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</si>
  <si>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</si>
  <si>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</si>
  <si>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</si>
  <si>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</si>
  <si>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</si>
  <si>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</si>
  <si>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</si>
  <si>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</si>
  <si>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</si>
  <si>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</si>
  <si>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</si>
  <si>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</si>
  <si>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</si>
  <si>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</si>
  <si>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</si>
  <si>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</si>
  <si>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</si>
  <si>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</si>
  <si>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</si>
  <si>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</si>
  <si>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</si>
  <si>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</si>
  <si>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</si>
  <si>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</si>
  <si>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</si>
  <si>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</si>
  <si>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</si>
  <si>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</si>
  <si>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</si>
  <si>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</si>
  <si>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</si>
  <si>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</si>
  <si>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</si>
  <si>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</si>
  <si>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</si>
  <si>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</si>
  <si>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</si>
  <si>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</si>
  <si>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</si>
  <si>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</si>
  <si>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</si>
  <si>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</si>
  <si>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</si>
  <si>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</si>
  <si>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</si>
  <si>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</si>
  <si>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</si>
  <si>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</si>
  <si>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</si>
  <si>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</si>
  <si>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</si>
  <si>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</si>
  <si>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</si>
  <si>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</si>
  <si>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</si>
  <si>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</si>
  <si>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</si>
  <si>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</si>
  <si>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</si>
  <si>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</si>
  <si>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</si>
  <si>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</si>
  <si>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</si>
  <si>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</si>
  <si>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</si>
  <si>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</si>
  <si>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</si>
  <si>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</si>
  <si>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</si>
  <si>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</si>
  <si>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</si>
  <si>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</si>
  <si>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</si>
  <si>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</si>
  <si>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</si>
  <si>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</si>
  <si>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</si>
  <si>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</si>
  <si>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</si>
  <si>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</si>
  <si>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</si>
  <si>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</si>
  <si>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</si>
  <si>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</si>
  <si>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</si>
  <si>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</si>
  <si>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</si>
  <si>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</si>
  <si>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</si>
  <si>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</si>
  <si>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</si>
  <si>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</si>
  <si>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</si>
  <si>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</si>
  <si>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</si>
  <si>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</si>
  <si>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</si>
  <si>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</si>
  <si>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</si>
  <si>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</si>
  <si>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</si>
  <si>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</si>
  <si>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</si>
  <si>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</si>
  <si>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</si>
  <si>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</si>
  <si>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</si>
  <si>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</si>
  <si>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</si>
  <si>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</si>
  <si>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</si>
  <si>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</si>
  <si>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</si>
  <si>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</si>
  <si>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</si>
  <si>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</si>
  <si>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</si>
  <si>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</si>
  <si>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</si>
  <si>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</si>
  <si>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</si>
  <si>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</si>
  <si>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</si>
  <si>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</si>
  <si>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</si>
  <si>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</si>
  <si>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</si>
  <si>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</si>
  <si>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</si>
  <si>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</si>
  <si>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</si>
  <si>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</si>
  <si>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</si>
  <si>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</si>
  <si>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</si>
  <si>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</si>
  <si>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</si>
  <si>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</si>
  <si>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</si>
  <si>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</si>
  <si>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</si>
  <si>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</si>
  <si>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</si>
  <si>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</si>
  <si>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</si>
  <si>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</si>
  <si>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</si>
  <si>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</si>
  <si>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</si>
  <si>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</si>
  <si>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</si>
  <si>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</si>
  <si>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</si>
  <si>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</si>
  <si>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</si>
  <si>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</si>
  <si>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</si>
  <si>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</si>
  <si>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</si>
  <si>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</si>
  <si>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</si>
  <si>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</si>
  <si>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</si>
  <si>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</si>
  <si>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</si>
  <si>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</si>
  <si>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</si>
  <si>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</si>
  <si>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</si>
  <si>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</si>
  <si>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</si>
  <si>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</si>
  <si>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</si>
  <si>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</si>
  <si>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</si>
  <si>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</si>
  <si>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</si>
  <si>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</si>
  <si>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</si>
  <si>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</si>
  <si>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</si>
  <si>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</si>
  <si>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</si>
  <si>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</si>
  <si>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</si>
  <si>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</si>
  <si>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</si>
  <si>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</si>
  <si>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</si>
  <si>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</si>
  <si>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</si>
  <si>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</si>
  <si>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</si>
  <si>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</si>
  <si>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</si>
  <si>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</si>
  <si>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</si>
  <si>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</si>
  <si>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</si>
  <si>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</si>
  <si>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</si>
  <si>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</si>
  <si>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</si>
  <si>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</si>
  <si>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</si>
  <si>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</si>
  <si>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</si>
  <si>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</si>
  <si>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</si>
  <si>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</si>
  <si>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</si>
  <si>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</si>
  <si>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</si>
  <si>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</si>
  <si>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</si>
  <si>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</si>
  <si>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</si>
  <si>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</si>
  <si>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</si>
  <si>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</si>
  <si>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</si>
  <si>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</si>
  <si>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</si>
  <si>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</si>
  <si>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</si>
  <si>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</si>
  <si>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</si>
  <si>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</si>
  <si>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</si>
  <si>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</si>
  <si>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</si>
  <si>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</si>
  <si>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</si>
  <si>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</si>
  <si>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</si>
  <si>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</si>
  <si>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</si>
  <si>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</si>
  <si>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</si>
  <si>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</si>
  <si>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</si>
  <si>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</si>
  <si>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</si>
  <si>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</si>
  <si>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</si>
  <si>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</si>
  <si>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</si>
  <si>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</si>
  <si>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</si>
  <si>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</si>
  <si>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</si>
  <si>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</si>
  <si>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</si>
  <si>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</si>
  <si>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</si>
  <si>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</si>
  <si>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</si>
  <si>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</si>
  <si>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</si>
  <si>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</si>
  <si>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</si>
  <si>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</si>
  <si>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</si>
  <si>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</si>
  <si>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</si>
  <si>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</si>
  <si>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</si>
  <si>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</si>
  <si>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</si>
  <si>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</si>
  <si>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</si>
  <si>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</si>
  <si>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</si>
  <si>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</si>
  <si>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</si>
  <si>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</si>
  <si>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</si>
  <si>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</si>
  <si>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</si>
  <si>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</si>
  <si>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</si>
  <si>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</si>
  <si>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</si>
  <si>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</si>
  <si>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</si>
  <si>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</si>
  <si>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</si>
  <si>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</si>
  <si>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</si>
  <si>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</si>
  <si>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</si>
  <si>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</si>
  <si>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</si>
  <si>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</si>
  <si>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</si>
  <si>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</si>
  <si>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</si>
  <si>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</si>
  <si>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</si>
  <si>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</si>
  <si>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</si>
  <si>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</si>
  <si>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</si>
  <si>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</si>
  <si>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</si>
  <si>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</si>
  <si>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</si>
  <si>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</si>
  <si>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</si>
  <si>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</si>
  <si>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</si>
  <si>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</si>
  <si>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</si>
  <si>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</si>
  <si>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</si>
  <si>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</si>
  <si>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</si>
  <si>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</si>
  <si>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</si>
  <si>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</si>
  <si>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</si>
  <si>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</si>
  <si>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</si>
  <si>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</si>
  <si>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</si>
  <si>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</si>
  <si>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</si>
  <si>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</si>
  <si>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</si>
  <si>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</si>
  <si>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</si>
  <si>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</si>
  <si>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</si>
  <si>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</si>
  <si>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</si>
  <si>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</si>
  <si>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</si>
  <si>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</si>
  <si>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</si>
  <si>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</si>
  <si>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</si>
  <si>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</si>
  <si>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</si>
  <si>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</si>
  <si>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</si>
  <si>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</si>
  <si>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</si>
  <si>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</si>
  <si>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</si>
  <si>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</si>
  <si>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</si>
  <si>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</si>
  <si>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</si>
  <si>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</si>
  <si>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</si>
  <si>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</si>
  <si>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</si>
  <si>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</si>
  <si>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</si>
  <si>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</si>
  <si>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</si>
  <si>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</si>
  <si>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</si>
  <si>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</si>
  <si>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</si>
  <si>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</si>
  <si>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</si>
  <si>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</si>
  <si>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</si>
  <si>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</si>
  <si>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</si>
  <si>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</si>
  <si>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</si>
  <si>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</si>
  <si>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</si>
  <si>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</si>
  <si>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</si>
  <si>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</si>
  <si>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</si>
  <si>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</si>
  <si>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</si>
  <si>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</si>
  <si>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</si>
  <si>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</si>
  <si>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</si>
  <si>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</si>
  <si>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</si>
  <si>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</si>
  <si>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</si>
  <si>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</si>
  <si>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</si>
  <si>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</si>
  <si>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</si>
  <si>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</si>
  <si>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</si>
  <si>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</si>
  <si>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</si>
  <si>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</si>
  <si>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</si>
  <si>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</si>
  <si>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</si>
  <si>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</si>
  <si>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</si>
  <si>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</si>
  <si>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</si>
  <si>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</si>
  <si>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</si>
  <si>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</si>
  <si>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</si>
  <si>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</si>
  <si>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</si>
  <si>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</si>
  <si>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</si>
  <si>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</si>
  <si>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</si>
  <si>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</si>
  <si>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</si>
  <si>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</si>
  <si>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</si>
  <si>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</si>
  <si>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</si>
  <si>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</si>
  <si>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</si>
  <si>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</si>
  <si>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</si>
  <si>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</si>
  <si>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</si>
  <si>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</si>
  <si>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</si>
  <si>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</si>
  <si>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</si>
  <si>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</si>
  <si>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</si>
  <si>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</si>
  <si>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</si>
  <si>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</si>
  <si>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</si>
  <si>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</si>
  <si>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</si>
  <si>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</si>
  <si>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</si>
  <si>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</si>
  <si>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</si>
  <si>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</si>
  <si>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</si>
  <si>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</si>
  <si>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</si>
  <si>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</si>
  <si>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</si>
  <si>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</si>
  <si>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</si>
  <si>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</si>
  <si>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</si>
  <si>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</si>
  <si>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</si>
  <si>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</si>
  <si>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</si>
  <si>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</si>
  <si>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</si>
  <si>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</si>
  <si>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</si>
  <si>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</si>
  <si>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</si>
  <si>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</si>
  <si>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</si>
  <si>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</si>
  <si>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</si>
  <si>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</si>
  <si>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</si>
  <si>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</si>
  <si>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</si>
  <si>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</si>
  <si>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</si>
  <si>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</si>
  <si>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</si>
  <si>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</si>
  <si>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</si>
  <si>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</si>
  <si>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</si>
  <si>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</si>
  <si>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</si>
  <si>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</si>
  <si>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</si>
  <si>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</si>
  <si>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</si>
  <si>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</si>
  <si>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</si>
  <si>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</si>
  <si>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</si>
  <si>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</si>
  <si>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</si>
  <si>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</si>
  <si>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</si>
  <si>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</si>
  <si>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</si>
  <si>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</si>
  <si>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</si>
  <si>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</si>
  <si>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</si>
  <si>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</si>
  <si>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</si>
  <si>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</si>
  <si>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</si>
  <si>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</si>
  <si>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</si>
  <si>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</si>
  <si>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</si>
  <si>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</si>
  <si>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</si>
  <si>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</si>
  <si>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</si>
  <si>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</si>
  <si>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</si>
  <si>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</si>
  <si>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</si>
  <si>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</si>
  <si>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</si>
  <si>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</si>
  <si>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</si>
  <si>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</si>
  <si>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</si>
  <si>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</si>
  <si>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</si>
  <si>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</si>
  <si>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</si>
  <si>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</si>
  <si>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</si>
  <si>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</si>
  <si>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</si>
  <si>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</si>
  <si>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</si>
  <si>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</si>
  <si>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</si>
  <si>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</si>
  <si>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</si>
  <si>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</si>
  <si>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</si>
  <si>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</si>
  <si>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</si>
  <si>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</si>
  <si>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</si>
  <si>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</si>
  <si>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</si>
  <si>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</si>
  <si>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</si>
  <si>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</si>
  <si>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</si>
  <si>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</si>
  <si>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</si>
  <si>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</si>
  <si>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</si>
  <si>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</si>
  <si>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</si>
  <si>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</si>
  <si>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</si>
  <si>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</si>
  <si>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</si>
  <si>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</si>
  <si>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</si>
  <si>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</si>
  <si>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</si>
  <si>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</si>
  <si>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</si>
  <si>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</si>
  <si>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</si>
  <si>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</si>
  <si>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</si>
  <si>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</si>
  <si>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</si>
  <si>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</si>
  <si>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</si>
  <si>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</si>
  <si>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</si>
  <si>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</si>
  <si>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</si>
  <si>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</si>
  <si>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</si>
  <si>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</si>
  <si>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</si>
  <si>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</si>
  <si>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</si>
  <si>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</si>
  <si>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</si>
  <si>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</si>
  <si>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</si>
  <si>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</si>
  <si>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</si>
  <si>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</si>
  <si>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</si>
  <si>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</si>
  <si>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</si>
  <si>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</si>
  <si>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</si>
  <si>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</si>
  <si>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</si>
  <si>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</si>
  <si>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</si>
  <si>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</si>
  <si>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</si>
  <si>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</si>
  <si>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</si>
  <si>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</si>
  <si>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</si>
  <si>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</si>
  <si>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</si>
  <si>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</si>
  <si>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</si>
  <si>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</si>
  <si>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</si>
  <si>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</si>
  <si>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</si>
  <si>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</si>
  <si>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</si>
  <si>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</si>
  <si>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</si>
  <si>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</si>
  <si>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</si>
  <si>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</si>
  <si>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</si>
  <si>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</si>
  <si>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</si>
  <si>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</si>
  <si>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</si>
  <si>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</si>
  <si>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</si>
  <si>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</si>
  <si>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</si>
  <si>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</si>
  <si>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</si>
  <si>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</si>
  <si>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</si>
  <si>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</si>
  <si>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</si>
  <si>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</si>
  <si>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</si>
  <si>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</si>
  <si>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</si>
  <si>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</si>
  <si>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</si>
  <si>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</si>
  <si>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</si>
  <si>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</si>
  <si>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</si>
  <si>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</si>
  <si>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</si>
  <si>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</si>
  <si>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</si>
  <si>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</si>
  <si>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</si>
  <si>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</si>
  <si>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</si>
  <si>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</si>
  <si>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</si>
  <si>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</si>
  <si>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</si>
  <si>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</si>
  <si>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</si>
  <si>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</si>
  <si>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</si>
  <si>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</si>
  <si>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</si>
  <si>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</si>
  <si>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</si>
  <si>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</si>
  <si>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</si>
  <si>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</si>
  <si>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</si>
  <si>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</si>
  <si>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</si>
  <si>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</si>
  <si>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</si>
  <si>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</si>
  <si>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</si>
  <si>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</si>
  <si>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</si>
  <si>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</si>
  <si>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</si>
  <si>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</si>
  <si>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</si>
  <si>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</si>
  <si>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</si>
  <si>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</si>
  <si>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</si>
  <si>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</si>
  <si>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</si>
  <si>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</si>
  <si>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</si>
  <si>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</si>
  <si>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</si>
  <si>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</si>
  <si>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</si>
  <si>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</si>
  <si>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</si>
  <si>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</si>
  <si>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</si>
  <si>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</si>
  <si>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</si>
  <si>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</si>
  <si>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</si>
  <si>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</si>
  <si>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</si>
  <si>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</si>
  <si>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</si>
  <si>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</si>
  <si>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</si>
  <si>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</si>
  <si>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</si>
  <si>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</si>
  <si>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</si>
  <si>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</si>
  <si>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</si>
  <si>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</si>
  <si>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</si>
  <si>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</si>
  <si>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</si>
  <si>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</si>
  <si>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</si>
  <si>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</si>
  <si>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</si>
  <si>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</si>
  <si>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</si>
  <si>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</si>
  <si>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</si>
  <si>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</si>
  <si>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</si>
  <si>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</si>
  <si>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</si>
  <si>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</si>
  <si>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</si>
  <si>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</si>
  <si>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</si>
  <si>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</si>
  <si>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</si>
  <si>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</si>
  <si>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</si>
  <si>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</si>
  <si>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</si>
  <si>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</si>
  <si>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</si>
  <si>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</si>
  <si>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</si>
  <si>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</si>
  <si>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</si>
  <si>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</si>
  <si>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</si>
  <si>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</si>
  <si>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</si>
  <si>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</si>
  <si>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</si>
  <si>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</si>
  <si>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</si>
  <si>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</si>
  <si>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</si>
  <si>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</si>
  <si>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</si>
  <si>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</si>
  <si>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</si>
  <si>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</si>
  <si>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</si>
  <si>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</si>
  <si>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</si>
  <si>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</si>
  <si>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</si>
  <si>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</si>
  <si>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</si>
  <si>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</si>
  <si>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</si>
  <si>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</si>
  <si>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</si>
  <si>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</si>
  <si>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</si>
  <si>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</si>
  <si>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</si>
  <si>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</si>
  <si>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</si>
  <si>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</si>
  <si>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</si>
  <si>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</si>
  <si>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</si>
  <si>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</si>
  <si>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</si>
  <si>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</si>
  <si>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</si>
  <si>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</si>
  <si>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</si>
  <si>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</si>
  <si>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</si>
  <si>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</si>
  <si>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</si>
  <si>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</si>
  <si>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</si>
  <si>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</si>
  <si>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</si>
  <si>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</si>
  <si>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</si>
  <si>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</si>
  <si>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</si>
  <si>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</si>
  <si>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</si>
  <si>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</si>
  <si>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</si>
  <si>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</si>
  <si>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</si>
  <si>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</si>
  <si>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</si>
  <si>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</si>
  <si>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</si>
  <si>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</si>
  <si>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</si>
  <si>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</si>
  <si>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</si>
  <si>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</si>
  <si>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</si>
  <si>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</si>
  <si>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</si>
  <si>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</si>
  <si>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</si>
  <si>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</si>
  <si>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</si>
  <si>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</si>
  <si>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</si>
  <si>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</si>
  <si>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</si>
  <si>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</si>
  <si>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</si>
  <si>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</si>
  <si>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</si>
  <si>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</si>
  <si>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</si>
  <si>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</si>
  <si>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</si>
  <si>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</si>
  <si>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</si>
  <si>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</si>
  <si>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</si>
  <si>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</si>
  <si>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</si>
  <si>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</si>
  <si>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</si>
  <si>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</si>
  <si>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</si>
  <si>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</si>
  <si>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</si>
  <si>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</si>
  <si>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</si>
  <si>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</si>
  <si>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</si>
  <si>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</si>
  <si>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</si>
  <si>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</si>
  <si>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</si>
  <si>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</si>
  <si>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</si>
  <si>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</si>
  <si>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</si>
  <si>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</si>
  <si>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</si>
  <si>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</si>
  <si>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</si>
  <si>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</si>
  <si>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</si>
  <si>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</si>
  <si>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</si>
  <si>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</si>
  <si>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</si>
  <si>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</si>
  <si>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</si>
  <si>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</si>
  <si>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</si>
  <si>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</si>
  <si>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</si>
  <si>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</si>
  <si>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</si>
  <si>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</si>
  <si>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</si>
  <si>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</si>
  <si>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</si>
  <si>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</si>
  <si>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</si>
  <si>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</si>
  <si>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</si>
  <si>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</si>
  <si>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</si>
  <si>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</si>
  <si>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</si>
  <si>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</si>
  <si>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</si>
  <si>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</si>
  <si>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</si>
  <si>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</si>
  <si>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</si>
  <si>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</si>
  <si>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</si>
  <si>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</si>
  <si>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</si>
  <si>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</si>
  <si>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</si>
  <si>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</si>
  <si>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</si>
  <si>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</si>
  <si>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</si>
  <si>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</si>
  <si>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</si>
  <si>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</si>
  <si>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</si>
  <si>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</si>
  <si>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</si>
  <si>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</si>
  <si>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</si>
  <si>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</si>
  <si>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</si>
  <si>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</si>
  <si>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</si>
  <si>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</si>
  <si>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</si>
  <si>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</si>
  <si>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</si>
  <si>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</si>
  <si>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</si>
  <si>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</si>
  <si>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</si>
  <si>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</si>
  <si>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</si>
  <si>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</si>
  <si>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</si>
  <si>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</si>
  <si>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</si>
  <si>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</si>
  <si>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</si>
  <si>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</si>
  <si>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</si>
  <si>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</si>
  <si>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</si>
  <si>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</si>
  <si>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</si>
  <si>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</si>
  <si>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</si>
  <si>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</si>
  <si>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</si>
  <si>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</si>
  <si>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</si>
  <si>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</si>
  <si>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</si>
  <si>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</si>
  <si>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</si>
  <si>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</si>
  <si>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</si>
  <si>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</si>
  <si>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</si>
  <si>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</si>
  <si>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</si>
  <si>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</si>
  <si>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</si>
  <si>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</si>
  <si>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</si>
  <si>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</si>
  <si>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</si>
  <si>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</si>
  <si>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</si>
  <si>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</si>
  <si>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</si>
  <si>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</si>
  <si>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</si>
  <si>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</si>
  <si>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</si>
  <si>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</si>
  <si>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</si>
  <si>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</si>
  <si>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</si>
  <si>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</si>
  <si>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</si>
  <si>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</si>
  <si>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</si>
  <si>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</si>
  <si>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</si>
  <si>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</si>
  <si>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</si>
  <si>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</si>
  <si>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</si>
  <si>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</si>
  <si>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</si>
  <si>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</si>
  <si>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</si>
  <si>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</si>
  <si>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</si>
  <si>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</si>
  <si>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</si>
  <si>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</si>
  <si>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</si>
  <si>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</si>
  <si>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</si>
  <si>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</si>
  <si>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</si>
  <si>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</si>
  <si>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</si>
  <si>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</si>
  <si>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</si>
  <si>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</si>
  <si>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</si>
  <si>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</si>
  <si>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</si>
  <si>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</si>
  <si>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</si>
  <si>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</si>
  <si>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</si>
  <si>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</si>
  <si>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</si>
  <si>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</si>
  <si>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</si>
  <si>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</si>
  <si>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</si>
  <si>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</si>
  <si>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</si>
  <si>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</si>
  <si>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</si>
  <si>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</si>
  <si>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</si>
  <si>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</si>
  <si>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</si>
  <si>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</si>
  <si>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</si>
  <si>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</si>
  <si>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</si>
  <si>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</si>
  <si>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</si>
  <si>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</si>
  <si>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</si>
  <si>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</si>
  <si>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</si>
  <si>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</si>
  <si>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</si>
  <si>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</si>
  <si>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</si>
  <si>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</si>
  <si>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</si>
  <si>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</si>
  <si>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</si>
  <si>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</si>
  <si>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</si>
  <si>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</si>
  <si>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</si>
  <si>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</si>
  <si>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</si>
  <si>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</si>
  <si>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</si>
  <si>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</si>
  <si>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</si>
  <si>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</si>
  <si>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</si>
  <si>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</si>
  <si>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</si>
  <si>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</si>
  <si>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</si>
  <si>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</si>
  <si>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</si>
  <si>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</si>
  <si>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</si>
  <si>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</si>
  <si>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</si>
  <si>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</si>
  <si>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</si>
  <si>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</si>
  <si>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</si>
  <si>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</si>
  <si>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</si>
  <si>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</si>
  <si>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</si>
  <si>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</si>
  <si>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</si>
  <si>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</si>
  <si>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</si>
  <si>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</si>
  <si>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</si>
  <si>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</si>
  <si>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</si>
  <si>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</si>
  <si>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</si>
  <si>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</si>
  <si>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</si>
  <si>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</si>
  <si>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</si>
  <si>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</si>
  <si>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</si>
  <si>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</si>
  <si>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</si>
  <si>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</si>
  <si>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</si>
  <si>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</si>
  <si>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</si>
  <si>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</si>
  <si>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</si>
  <si>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</si>
  <si>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</si>
  <si>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</si>
  <si>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</si>
  <si>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</si>
  <si>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</si>
  <si>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</si>
  <si>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</si>
  <si>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</si>
  <si>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</si>
  <si>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</si>
  <si>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</si>
  <si>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</si>
  <si>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</si>
  <si>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</si>
  <si>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</si>
  <si>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</si>
  <si>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</si>
  <si>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</si>
  <si>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</si>
  <si>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</si>
  <si>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</si>
  <si>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</si>
  <si>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</si>
  <si>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</si>
  <si>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</si>
  <si>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</si>
  <si>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</si>
  <si>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</si>
  <si>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</si>
  <si>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</si>
  <si>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</si>
  <si>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</si>
  <si>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</si>
  <si>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</si>
  <si>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</si>
  <si>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</si>
  <si>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</si>
  <si>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</si>
  <si>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</si>
  <si>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</si>
  <si>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</si>
  <si>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</si>
  <si>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</si>
  <si>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</si>
  <si>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</si>
  <si>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</si>
  <si>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</si>
  <si>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</si>
  <si>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</si>
  <si>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</si>
  <si>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</si>
  <si>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</si>
  <si>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</si>
  <si>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</si>
  <si>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</si>
  <si>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</si>
  <si>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</si>
  <si>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</si>
  <si>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</si>
  <si>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</si>
  <si>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</si>
  <si>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</si>
  <si>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</si>
  <si>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</si>
  <si>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</si>
  <si>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</si>
  <si>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</si>
  <si>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</si>
  <si>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</si>
  <si>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</si>
  <si>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</si>
  <si>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</si>
  <si>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</si>
  <si>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</si>
  <si>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</si>
  <si>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</si>
  <si>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</si>
  <si>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</si>
  <si>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</si>
  <si>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</si>
  <si>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</si>
  <si>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</si>
  <si>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</si>
  <si>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</si>
  <si>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</si>
  <si>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</si>
  <si>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</si>
  <si>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</si>
  <si>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</si>
  <si>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</si>
  <si>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</si>
  <si>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</si>
  <si>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</si>
  <si>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</si>
  <si>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</si>
  <si>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</si>
  <si>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</si>
  <si>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</si>
  <si>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</si>
  <si>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</si>
  <si>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</si>
  <si>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</si>
  <si>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</si>
  <si>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</si>
  <si>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</si>
  <si>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</si>
  <si>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</si>
  <si>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</si>
  <si>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</si>
  <si>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</si>
  <si>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</si>
  <si>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</si>
  <si>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</si>
  <si>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</si>
  <si>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</si>
  <si>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</si>
  <si>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</si>
  <si>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</si>
  <si>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</si>
  <si>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</si>
  <si>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</si>
  <si>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</si>
  <si>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</si>
  <si>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</si>
  <si>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</si>
  <si>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</si>
  <si>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</si>
  <si>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</si>
  <si>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</si>
  <si>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</si>
  <si>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</si>
  <si>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</si>
  <si>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</si>
  <si>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</si>
  <si>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</si>
  <si>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</si>
  <si>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</si>
  <si>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</si>
  <si>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</si>
  <si>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</si>
  <si>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</si>
  <si>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</si>
  <si>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</si>
  <si>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</si>
  <si>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</si>
  <si>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</si>
  <si>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</si>
  <si>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</si>
  <si>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</si>
  <si>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</si>
  <si>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</si>
  <si>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</si>
  <si>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</si>
  <si>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</si>
  <si>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</si>
  <si>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</si>
  <si>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</si>
  <si>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</si>
  <si>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</si>
  <si>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</si>
  <si>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</si>
  <si>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</si>
  <si>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</si>
  <si>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</si>
  <si>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</si>
  <si>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</si>
  <si>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</si>
  <si>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</si>
  <si>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</si>
  <si>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</si>
  <si>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</si>
  <si>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</si>
  <si>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</si>
  <si>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</si>
  <si>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</si>
  <si>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</si>
  <si>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</si>
  <si>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</si>
  <si>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</si>
  <si>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</si>
  <si>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</si>
  <si>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</si>
  <si>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</si>
  <si>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</si>
  <si>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</si>
  <si>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</si>
  <si>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</si>
  <si>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</si>
  <si>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</si>
  <si>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</si>
  <si>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</si>
  <si>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</si>
  <si>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</si>
  <si>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</si>
  <si>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</si>
  <si>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</si>
  <si>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</si>
  <si>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</si>
  <si>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</si>
  <si>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</si>
  <si>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</si>
  <si>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</si>
  <si>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</si>
  <si>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</si>
  <si>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</si>
  <si>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</si>
  <si>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</si>
  <si>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</si>
  <si>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</si>
  <si>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</si>
  <si>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</si>
  <si>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</si>
  <si>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</si>
  <si>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</si>
  <si>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</si>
  <si>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</si>
  <si>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</si>
  <si>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</si>
  <si>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</si>
  <si>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</si>
  <si>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</si>
  <si>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</si>
  <si>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</si>
  <si>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</si>
  <si>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</si>
  <si>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</si>
  <si>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</si>
  <si>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</si>
  <si>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</si>
  <si>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</si>
  <si>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</si>
  <si>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</si>
  <si>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</si>
  <si>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</si>
  <si>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</si>
  <si>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</si>
  <si>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</si>
  <si>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</si>
  <si>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</si>
  <si>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</si>
  <si>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</si>
  <si>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</si>
  <si>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</si>
  <si>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</si>
  <si>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</si>
  <si>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</si>
  <si>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</si>
  <si>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</si>
  <si>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</si>
  <si>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</si>
  <si>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</si>
  <si>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</si>
  <si>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</si>
  <si>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</si>
  <si>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</si>
  <si>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</si>
  <si>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</si>
  <si>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</si>
  <si>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</si>
  <si>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</si>
  <si>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</si>
  <si>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</si>
  <si>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</si>
  <si>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</si>
  <si>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</si>
  <si>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</si>
  <si>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</si>
  <si>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</si>
  <si>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</si>
  <si>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</si>
  <si>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</si>
  <si>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</si>
  <si>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</si>
  <si>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</si>
  <si>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</si>
  <si>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</si>
  <si>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</si>
  <si>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</si>
  <si>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</si>
  <si>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</si>
  <si>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</si>
  <si>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</si>
  <si>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</si>
  <si>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</si>
  <si>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</si>
  <si>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</si>
  <si>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</si>
  <si>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</si>
  <si>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</si>
  <si>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</si>
  <si>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</si>
  <si>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</si>
  <si>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</si>
  <si>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</si>
  <si>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</si>
  <si>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</si>
  <si>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</si>
  <si>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</si>
  <si>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</si>
  <si>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</si>
  <si>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</si>
  <si>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</si>
  <si>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</si>
  <si>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</si>
  <si>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</si>
  <si>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</si>
  <si>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</si>
  <si>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</si>
  <si>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</si>
  <si>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</si>
  <si>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</si>
  <si>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</si>
  <si>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</si>
  <si>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</si>
  <si>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</si>
  <si>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</si>
  <si>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</si>
  <si>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</si>
  <si>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</si>
  <si>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</si>
  <si>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</si>
  <si>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</si>
  <si>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</si>
  <si>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</si>
  <si>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</si>
  <si>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</si>
  <si>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</si>
  <si>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</si>
  <si>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</si>
  <si>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</si>
  <si>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</si>
  <si>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</si>
  <si>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</si>
  <si>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</si>
  <si>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</si>
  <si>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</si>
  <si>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</si>
  <si>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</si>
  <si>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</si>
  <si>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</si>
  <si>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</si>
  <si>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</si>
  <si>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</si>
  <si>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</si>
  <si>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</si>
  <si>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</si>
  <si>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</si>
  <si>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</si>
  <si>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</si>
  <si>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</si>
  <si>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</si>
  <si>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</si>
  <si>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</si>
  <si>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</si>
  <si>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</si>
  <si>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</si>
  <si>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</si>
  <si>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</si>
  <si>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</si>
  <si>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</si>
  <si>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</si>
  <si>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</si>
  <si>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</si>
  <si>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</si>
  <si>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</si>
  <si>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</si>
  <si>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</si>
  <si>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</si>
  <si>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</si>
  <si>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</si>
  <si>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</si>
  <si>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</si>
  <si>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</si>
  <si>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</si>
  <si>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</si>
  <si>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</si>
  <si>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</si>
  <si>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</si>
  <si>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</si>
  <si>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</si>
  <si>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</si>
  <si>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</si>
  <si>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</si>
  <si>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</si>
  <si>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</si>
  <si>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</si>
  <si>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</si>
  <si>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</si>
  <si>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</si>
  <si>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</si>
  <si>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</si>
  <si>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</si>
  <si>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</si>
  <si>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</si>
  <si>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</si>
  <si>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</si>
  <si>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</si>
  <si>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</si>
  <si>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</si>
  <si>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</si>
  <si>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</si>
  <si>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</si>
  <si>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</si>
  <si>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</si>
  <si>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</si>
  <si>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</si>
  <si>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</si>
  <si>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</si>
  <si>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</si>
  <si>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</si>
  <si>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</si>
  <si>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</si>
  <si>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</si>
  <si>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</si>
  <si>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</si>
  <si>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</si>
  <si>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</si>
  <si>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</si>
  <si>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</si>
  <si>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</si>
  <si>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</si>
  <si>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</si>
  <si>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</si>
  <si>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</si>
  <si>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</si>
  <si>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</si>
  <si>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</si>
  <si>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</si>
  <si>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</si>
  <si>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</si>
  <si>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</si>
  <si>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</si>
  <si>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</si>
  <si>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</si>
  <si>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</si>
  <si>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</si>
  <si>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</si>
  <si>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</si>
  <si>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</si>
  <si>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</si>
  <si>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</si>
  <si>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</si>
  <si>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</si>
  <si>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</si>
  <si>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</si>
  <si>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</si>
  <si>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</si>
  <si>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</si>
  <si>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</si>
  <si>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</si>
  <si>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</si>
  <si>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</si>
  <si>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</si>
  <si>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</si>
  <si>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</si>
  <si>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</si>
  <si>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</si>
  <si>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</si>
  <si>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</si>
  <si>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</si>
  <si>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</si>
  <si>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</si>
  <si>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</si>
  <si>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</si>
  <si>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</si>
  <si>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</si>
  <si>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</si>
  <si>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</si>
  <si>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</si>
  <si>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</si>
  <si>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</si>
  <si>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</si>
  <si>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</si>
  <si>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</si>
  <si>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</si>
  <si>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</si>
  <si>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</si>
  <si>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</si>
  <si>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</si>
  <si>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</si>
  <si>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</si>
  <si>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</si>
  <si>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</si>
  <si>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</si>
  <si>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</si>
  <si>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</si>
  <si>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</si>
  <si>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</si>
  <si>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</si>
  <si>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</si>
  <si>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</si>
  <si>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</si>
  <si>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</si>
  <si>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</si>
  <si>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</si>
  <si>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</si>
  <si>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</si>
  <si>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</si>
  <si>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</si>
  <si>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</si>
  <si>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</si>
  <si>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</si>
  <si>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</si>
  <si>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</si>
  <si>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</si>
  <si>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</si>
  <si>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</si>
  <si>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</si>
  <si>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</si>
  <si>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</si>
  <si>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</si>
  <si>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</si>
  <si>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</si>
  <si>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</si>
  <si>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</si>
  <si>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</si>
  <si>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</si>
  <si>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</si>
  <si>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</si>
  <si>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</si>
  <si>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</si>
  <si>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</si>
  <si>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</si>
  <si>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</si>
  <si>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</si>
  <si>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</si>
  <si>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</si>
  <si>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</si>
  <si>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</si>
  <si>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</si>
  <si>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</si>
  <si>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</si>
  <si>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</si>
  <si>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</si>
  <si>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</si>
  <si>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</si>
  <si>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</si>
  <si>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</si>
  <si>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</si>
  <si>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</si>
  <si>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</si>
  <si>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</si>
  <si>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</si>
  <si>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</si>
  <si>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</si>
  <si>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</si>
  <si>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</si>
  <si>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</si>
  <si>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</si>
  <si>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</si>
  <si>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</si>
  <si>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</si>
  <si>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</si>
  <si>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</si>
  <si>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</si>
  <si>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</si>
  <si>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</si>
  <si>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</si>
  <si>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</si>
  <si>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</si>
  <si>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</si>
  <si>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</si>
  <si>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</si>
  <si>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</si>
  <si>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</si>
  <si>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</si>
  <si>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</si>
  <si>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</si>
  <si>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</si>
  <si>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</si>
  <si>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</si>
  <si>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</si>
  <si>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</si>
  <si>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</si>
  <si>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</si>
  <si>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</si>
  <si>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</si>
  <si>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</si>
  <si>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</si>
  <si>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</si>
  <si>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</si>
  <si>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</si>
  <si>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</si>
  <si>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</si>
  <si>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</si>
  <si>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</si>
  <si>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</si>
  <si>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</si>
  <si>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</si>
  <si>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</si>
  <si>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</si>
  <si>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</si>
  <si>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</si>
  <si>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</si>
  <si>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</si>
  <si>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</si>
  <si>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</si>
  <si>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</si>
  <si>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</si>
  <si>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</si>
  <si>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</si>
  <si>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</si>
  <si>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</si>
  <si>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</si>
  <si>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</si>
  <si>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</si>
  <si>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</si>
  <si>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</si>
  <si>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</si>
  <si>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</si>
  <si>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</si>
  <si>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</si>
  <si>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</si>
  <si>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</si>
  <si>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</si>
  <si>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</si>
  <si>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</si>
  <si>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</si>
  <si>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</si>
  <si>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</si>
  <si>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</si>
  <si>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</si>
  <si>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</si>
  <si>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</si>
  <si>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</si>
  <si>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</si>
  <si>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</si>
  <si>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</si>
  <si>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</si>
  <si>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</si>
  <si>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</si>
  <si>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</si>
  <si>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</si>
  <si>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</si>
  <si>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</si>
  <si>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</si>
  <si>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</si>
  <si>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</si>
  <si>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</si>
  <si>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</si>
  <si>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</si>
  <si>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</si>
  <si>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</si>
  <si>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</si>
  <si>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</si>
  <si>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</si>
  <si>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</si>
  <si>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</si>
  <si>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</si>
  <si>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</si>
  <si>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</si>
  <si>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</si>
  <si>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</si>
  <si>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</si>
  <si>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</si>
  <si>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</si>
  <si>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</si>
  <si>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</si>
  <si>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</si>
  <si>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</si>
  <si>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</si>
  <si>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</si>
  <si>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</si>
  <si>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</si>
  <si>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</si>
  <si>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</si>
  <si>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</si>
  <si>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</si>
  <si>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</si>
  <si>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</si>
  <si>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</si>
  <si>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</si>
  <si>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</si>
  <si>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</si>
  <si>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</si>
  <si>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</si>
  <si>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</si>
  <si>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</si>
  <si>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</si>
  <si>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</si>
  <si>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</si>
  <si>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</si>
  <si>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</si>
  <si>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</si>
  <si>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</si>
  <si>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</si>
  <si>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</si>
  <si>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</si>
  <si>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</si>
  <si>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</si>
  <si>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</si>
  <si>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</si>
  <si>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</si>
  <si>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</si>
  <si>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</si>
  <si>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</si>
  <si>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</si>
  <si>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</si>
  <si>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</si>
  <si>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</si>
  <si>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</si>
  <si>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</si>
  <si>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</si>
  <si>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</si>
  <si>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</si>
  <si>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</si>
  <si>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</si>
  <si>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</si>
  <si>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</si>
  <si>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</si>
  <si>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</si>
  <si>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</si>
  <si>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</si>
  <si>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</si>
  <si>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</si>
  <si>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</si>
  <si>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</si>
  <si>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</si>
  <si>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</si>
  <si>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</si>
  <si>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</si>
  <si>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</si>
  <si>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</si>
  <si>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</si>
  <si>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</si>
  <si>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</si>
  <si>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</si>
  <si>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</si>
  <si>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</si>
  <si>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</si>
  <si>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</si>
  <si>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</si>
  <si>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</si>
  <si>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</si>
  <si>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</si>
  <si>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</si>
  <si>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</si>
  <si>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</si>
  <si>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</si>
  <si>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</si>
  <si>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</si>
  <si>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</si>
  <si>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</si>
  <si>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</si>
  <si>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</si>
  <si>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</si>
  <si>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</si>
  <si>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</si>
  <si>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</si>
  <si>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</si>
  <si>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</si>
  <si>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</si>
  <si>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</si>
  <si>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</si>
  <si>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</si>
  <si>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</si>
  <si>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</si>
  <si>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</si>
  <si>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</si>
  <si>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</si>
  <si>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</si>
  <si>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</si>
  <si>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</si>
  <si>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</si>
  <si>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</si>
  <si>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</si>
  <si>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</si>
  <si>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</si>
  <si>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</si>
  <si>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</si>
  <si>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</si>
  <si>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</si>
  <si>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</si>
  <si>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</si>
  <si>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</si>
  <si>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</si>
  <si>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</si>
  <si>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</si>
  <si>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</si>
  <si>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</si>
  <si>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</si>
  <si>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</si>
  <si>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</si>
  <si>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</si>
  <si>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</si>
  <si>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</si>
  <si>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</si>
  <si>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</si>
  <si>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</si>
  <si>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</si>
  <si>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</si>
  <si>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</si>
  <si>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</si>
  <si>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</si>
  <si>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</si>
  <si>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</si>
  <si>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</si>
  <si>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</si>
  <si>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</si>
  <si>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</si>
  <si>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</si>
  <si>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</si>
  <si>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</si>
  <si>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</si>
  <si>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</si>
  <si>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</si>
  <si>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</si>
  <si>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</si>
  <si>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</si>
  <si>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</si>
  <si>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</si>
  <si>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</si>
  <si>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</si>
  <si>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</si>
  <si>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</si>
  <si>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</si>
  <si>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</si>
  <si>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</si>
  <si>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</si>
  <si>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</si>
  <si>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</si>
  <si>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</si>
  <si>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</si>
  <si>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</si>
  <si>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</si>
  <si>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</si>
  <si>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</si>
  <si>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</si>
  <si>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</si>
  <si>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</si>
  <si>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</si>
  <si>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</si>
  <si>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</si>
  <si>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</si>
  <si>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</si>
  <si>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</si>
  <si>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</si>
  <si>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</si>
  <si>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</si>
  <si>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</si>
  <si>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</si>
  <si>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</si>
  <si>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</si>
  <si>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</si>
  <si>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</si>
  <si>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</si>
  <si>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</si>
  <si>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</si>
  <si>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</si>
  <si>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</si>
  <si>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</si>
  <si>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</si>
  <si>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</si>
  <si>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</si>
  <si>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</si>
  <si>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</si>
  <si>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</si>
  <si>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</si>
  <si>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</si>
  <si>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</si>
  <si>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</si>
  <si>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</si>
  <si>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</si>
  <si>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</si>
  <si>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</si>
  <si>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</si>
  <si>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</si>
  <si>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</si>
  <si>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</si>
  <si>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</si>
  <si>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</si>
  <si>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</si>
  <si>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</si>
  <si>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</si>
  <si>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</si>
  <si>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</si>
  <si>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</si>
  <si>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</si>
  <si>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</si>
  <si>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</si>
  <si>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</si>
  <si>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</si>
  <si>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</si>
  <si>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</si>
  <si>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</si>
  <si>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</si>
  <si>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</si>
  <si>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</si>
  <si>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</si>
  <si>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</si>
  <si>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</si>
  <si>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</si>
  <si>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</si>
  <si>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</si>
  <si>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</si>
  <si>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</si>
  <si>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</si>
  <si>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</si>
  <si>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</si>
  <si>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</si>
  <si>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</si>
  <si>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</si>
  <si>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</si>
  <si>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</si>
  <si>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</si>
  <si>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</si>
  <si>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</si>
  <si>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</si>
  <si>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</si>
  <si>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</si>
  <si>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</si>
  <si>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</si>
  <si>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</si>
  <si>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</si>
  <si>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</si>
  <si>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</si>
  <si>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</si>
  <si>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</si>
  <si>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</si>
  <si>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</si>
  <si>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</si>
  <si>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</si>
  <si>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</si>
  <si>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</si>
  <si>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</si>
  <si>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</si>
  <si>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</si>
  <si>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</si>
  <si>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</si>
  <si>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</si>
  <si>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</si>
  <si>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</si>
  <si>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</si>
  <si>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</si>
  <si>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</si>
  <si>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</si>
  <si>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</si>
  <si>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</si>
  <si>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</si>
  <si>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</si>
  <si>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</si>
  <si>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</si>
  <si>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</si>
  <si>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</si>
  <si>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</si>
  <si>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</si>
  <si>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</si>
  <si>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</si>
  <si>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</si>
  <si>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</si>
  <si>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</si>
  <si>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</si>
  <si>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</si>
  <si>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</si>
  <si>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</si>
  <si>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</si>
  <si>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</si>
  <si>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</si>
  <si>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</si>
  <si>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</si>
  <si>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</si>
  <si>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</si>
  <si>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</si>
  <si>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</si>
  <si>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</si>
  <si>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</si>
  <si>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</si>
  <si>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</si>
  <si>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</si>
  <si>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</si>
  <si>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</si>
  <si>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</si>
  <si>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</si>
  <si>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</si>
  <si>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</si>
  <si>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</si>
  <si>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</si>
  <si>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</si>
  <si>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</si>
  <si>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</si>
  <si>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</si>
  <si>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</si>
  <si>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</si>
  <si>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</si>
  <si>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</si>
  <si>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</si>
  <si>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</si>
  <si>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</si>
  <si>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</si>
  <si>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</si>
  <si>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</si>
  <si>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</si>
  <si>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</si>
  <si>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</si>
  <si>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</si>
  <si>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</si>
  <si>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</si>
  <si>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</si>
  <si>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</si>
  <si>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</si>
  <si>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</si>
  <si>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</si>
  <si>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</si>
  <si>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</si>
  <si>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</si>
  <si>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</si>
  <si>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</si>
  <si>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</si>
  <si>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</si>
  <si>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</si>
  <si>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</si>
  <si>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</si>
  <si>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</si>
  <si>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</si>
  <si>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</si>
  <si>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</si>
  <si>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</si>
  <si>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</si>
  <si>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</si>
  <si>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</si>
  <si>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</si>
  <si>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</si>
  <si>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</si>
  <si>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</si>
  <si>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</si>
  <si>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</si>
  <si>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</si>
  <si>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</si>
  <si>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</si>
  <si>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</si>
  <si>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</si>
  <si>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</si>
  <si>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</si>
  <si>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</si>
  <si>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</si>
  <si>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</si>
  <si>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</si>
  <si>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</si>
  <si>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</si>
  <si>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</si>
  <si>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</si>
  <si>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</si>
  <si>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</si>
  <si>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</si>
  <si>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</si>
  <si>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</si>
  <si>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</si>
  <si>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</si>
  <si>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</si>
  <si>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</si>
  <si>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</si>
  <si>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</si>
  <si>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</si>
  <si>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</si>
  <si>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</si>
  <si>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</si>
  <si>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</si>
  <si>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</si>
  <si>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</si>
  <si>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</si>
  <si>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</si>
  <si>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</si>
  <si>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</si>
  <si>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</si>
  <si>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</si>
  <si>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</si>
  <si>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</si>
  <si>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</si>
  <si>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</si>
  <si>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</si>
  <si>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</si>
  <si>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</si>
  <si>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</si>
  <si>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</si>
  <si>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</si>
  <si>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</si>
  <si>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</si>
  <si>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</si>
  <si>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</si>
  <si>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</si>
  <si>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</si>
  <si>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</si>
  <si>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</si>
  <si>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</si>
  <si>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</si>
  <si>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</si>
  <si>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</si>
  <si>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</si>
  <si>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</si>
  <si>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</si>
  <si>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</si>
  <si>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</si>
  <si>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</si>
  <si>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</si>
  <si>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</si>
  <si>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</si>
  <si>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</si>
  <si>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</si>
  <si>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</si>
  <si>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</si>
  <si>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</si>
  <si>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</si>
  <si>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</si>
  <si>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</si>
  <si>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</si>
  <si>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</si>
  <si>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</si>
  <si>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</si>
  <si>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</si>
  <si>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</si>
  <si>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</si>
  <si>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</si>
  <si>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</si>
  <si>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</si>
  <si>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</si>
  <si>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</si>
  <si>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</si>
  <si>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</si>
  <si>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</si>
  <si>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</si>
  <si>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</si>
  <si>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</si>
  <si>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</si>
  <si>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</si>
  <si>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</si>
  <si>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</si>
  <si>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</si>
  <si>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</si>
  <si>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</si>
  <si>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</si>
  <si>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</si>
  <si>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</si>
  <si>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</si>
  <si>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</si>
  <si>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</si>
  <si>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</si>
  <si>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</si>
  <si>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</si>
  <si>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</si>
  <si>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</si>
  <si>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</si>
  <si>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</si>
  <si>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</si>
  <si>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</si>
  <si>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</si>
  <si>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</si>
  <si>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</si>
  <si>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</si>
  <si>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</si>
  <si>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</si>
  <si>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</si>
  <si>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</si>
  <si>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</si>
  <si>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</si>
  <si>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</si>
  <si>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</si>
  <si>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</si>
  <si>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</si>
  <si>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</si>
  <si>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</si>
  <si>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</si>
  <si>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</si>
  <si>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</si>
  <si>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</si>
  <si>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</si>
  <si>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</si>
  <si>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</si>
  <si>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</si>
  <si>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</si>
  <si>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</si>
  <si>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</si>
  <si>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</si>
  <si>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</si>
  <si>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</si>
  <si>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</si>
  <si>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</si>
  <si>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</si>
  <si>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</si>
  <si>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</si>
  <si>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</si>
  <si>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</si>
  <si>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</si>
  <si>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</si>
  <si>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</si>
  <si>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</si>
  <si>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</si>
  <si>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</si>
  <si>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</si>
  <si>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</si>
  <si>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</si>
  <si>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</si>
  <si>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</si>
  <si>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</si>
  <si>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</si>
  <si>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</si>
  <si>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</si>
  <si>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</si>
  <si>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</si>
  <si>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</si>
  <si>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</si>
  <si>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</si>
  <si>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</si>
  <si>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</si>
  <si>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</si>
  <si>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</si>
  <si>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</si>
  <si>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</si>
  <si>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</si>
  <si>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</si>
  <si>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</si>
  <si>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</si>
  <si>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</si>
  <si>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</si>
  <si>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</si>
  <si>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</si>
  <si>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</si>
  <si>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</si>
  <si>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</si>
  <si>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</si>
  <si>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</si>
  <si>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</si>
  <si>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</si>
  <si>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</si>
  <si>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</si>
  <si>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</si>
  <si>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</si>
  <si>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</si>
  <si>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</si>
  <si>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</si>
  <si>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</si>
  <si>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</si>
  <si>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</si>
  <si>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</si>
  <si>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</si>
  <si>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</si>
  <si>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</si>
  <si>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</si>
  <si>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</si>
  <si>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</si>
  <si>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</si>
  <si>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</si>
  <si>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</si>
  <si>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</si>
  <si>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</si>
  <si>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</si>
  <si>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</si>
  <si>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</si>
  <si>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</si>
  <si>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</si>
  <si>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</si>
  <si>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</si>
  <si>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</si>
  <si>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</si>
  <si>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</si>
  <si>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</si>
  <si>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</si>
  <si>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</si>
  <si>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</si>
  <si>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</si>
  <si>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</si>
  <si>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</si>
  <si>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</si>
  <si>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</si>
  <si>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</si>
  <si>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</si>
  <si>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</si>
  <si>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</si>
  <si>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</si>
  <si>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</si>
  <si>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</si>
  <si>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</si>
  <si>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</si>
  <si>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</si>
  <si>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</si>
  <si>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</si>
  <si>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</si>
  <si>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</si>
  <si>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</si>
  <si>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</si>
  <si>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</si>
  <si>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</si>
  <si>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</si>
  <si>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</si>
  <si>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</si>
  <si>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</si>
  <si>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</si>
  <si>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</si>
  <si>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</si>
  <si>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</si>
  <si>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</si>
  <si>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</si>
  <si>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</si>
  <si>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</si>
  <si>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</si>
  <si>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</si>
  <si>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</si>
  <si>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</si>
  <si>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</si>
  <si>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</si>
  <si>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</si>
  <si>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</si>
  <si>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</si>
  <si>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</si>
  <si>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</si>
  <si>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</si>
  <si>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</si>
  <si>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</si>
  <si>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</si>
  <si>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</si>
  <si>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</si>
  <si>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</si>
  <si>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</si>
  <si>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</si>
  <si>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</si>
  <si>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</si>
  <si>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</si>
  <si>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</si>
  <si>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</si>
  <si>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</si>
  <si>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</si>
  <si>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</si>
  <si>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</si>
  <si>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</si>
  <si>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</si>
  <si>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</si>
  <si>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</si>
  <si>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</si>
  <si>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</si>
  <si>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</si>
  <si>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</si>
  <si>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</si>
  <si>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</si>
  <si>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</si>
  <si>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</si>
  <si>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</si>
  <si>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</si>
  <si>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</si>
  <si>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</si>
  <si>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</si>
  <si>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</si>
  <si>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</si>
  <si>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</si>
  <si>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</si>
  <si>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</si>
  <si>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</si>
  <si>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</si>
  <si>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</si>
  <si>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</si>
  <si>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</si>
  <si>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</si>
  <si>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</si>
  <si>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</si>
  <si>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</si>
  <si>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</si>
  <si>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</si>
  <si>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</si>
  <si>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</si>
  <si>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</si>
  <si>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</si>
  <si>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</si>
  <si>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</si>
  <si>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</si>
  <si>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</si>
  <si>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</si>
  <si>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</si>
  <si>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</si>
  <si>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</si>
  <si>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</si>
  <si>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</si>
  <si>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</si>
  <si>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</si>
  <si>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</si>
  <si>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</si>
  <si>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</si>
  <si>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</si>
  <si>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</si>
  <si>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</si>
  <si>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</si>
  <si>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</si>
  <si>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</si>
  <si>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</si>
  <si>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</si>
  <si>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</si>
  <si>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</si>
  <si>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</si>
  <si>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</si>
  <si>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</si>
  <si>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</si>
  <si>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</si>
  <si>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</si>
  <si>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</si>
  <si>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</si>
  <si>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</si>
  <si>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</si>
  <si>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</si>
  <si>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</si>
  <si>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</si>
  <si>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</si>
  <si>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</si>
  <si>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</si>
  <si>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</si>
  <si>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</si>
  <si>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</si>
  <si>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</si>
  <si>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</si>
  <si>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</si>
  <si>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</si>
  <si>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</si>
  <si>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</si>
  <si>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</si>
  <si>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</si>
  <si>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</si>
  <si>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</si>
  <si>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</si>
  <si>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</si>
  <si>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</si>
  <si>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</si>
  <si>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</si>
  <si>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</si>
  <si>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</si>
  <si>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</si>
  <si>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</si>
  <si>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</si>
  <si>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</si>
  <si>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</si>
  <si>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</si>
  <si>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</si>
  <si>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</si>
  <si>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</si>
  <si>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</si>
  <si>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</si>
  <si>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</si>
  <si>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</si>
  <si>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</si>
  <si>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</si>
  <si>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</si>
  <si>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</si>
  <si>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</si>
  <si>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</si>
  <si>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</si>
  <si>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</si>
  <si>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</si>
  <si>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</si>
  <si>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</si>
  <si>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</si>
  <si>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</si>
  <si>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</si>
  <si>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</si>
  <si>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</si>
  <si>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</si>
  <si>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</si>
  <si>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</si>
  <si>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</si>
  <si>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</si>
  <si>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</si>
  <si>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</si>
  <si>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</si>
  <si>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</si>
  <si>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</si>
  <si>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</si>
  <si>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</si>
  <si>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</si>
  <si>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</si>
  <si>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</si>
  <si>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</si>
  <si>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</si>
  <si>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</si>
  <si>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</si>
  <si>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</si>
  <si>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</si>
  <si>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</si>
  <si>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</si>
  <si>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</si>
  <si>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</si>
  <si>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</si>
  <si>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</si>
  <si>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</si>
  <si>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</si>
  <si>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</si>
  <si>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</si>
  <si>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</si>
  <si>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</si>
  <si>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</si>
  <si>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</si>
  <si>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</si>
  <si>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</si>
  <si>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</si>
  <si>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</si>
  <si>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</si>
  <si>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</si>
  <si>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</si>
  <si>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</si>
  <si>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</si>
  <si>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</si>
  <si>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</si>
  <si>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</si>
  <si>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</si>
  <si>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</si>
  <si>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</si>
  <si>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</si>
  <si>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</si>
  <si>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</si>
  <si>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</si>
  <si>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</si>
  <si>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</si>
  <si>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</si>
  <si>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</si>
  <si>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</si>
  <si>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</si>
  <si>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</si>
  <si>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</si>
  <si>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</si>
  <si>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</si>
  <si>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</si>
  <si>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</si>
  <si>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</si>
  <si>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</si>
  <si>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</si>
  <si>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</si>
  <si>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</si>
  <si>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</si>
  <si>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</si>
  <si>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</si>
  <si>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</si>
  <si>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</si>
  <si>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</si>
  <si>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</si>
  <si>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</si>
  <si>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</si>
  <si>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</si>
  <si>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</si>
  <si>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</si>
  <si>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</si>
  <si>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</si>
  <si>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</si>
  <si>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</si>
  <si>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</si>
  <si>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</si>
  <si>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</si>
  <si>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</si>
  <si>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</si>
  <si>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</si>
  <si>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</si>
  <si>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</si>
  <si>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</si>
  <si>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</si>
  <si>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</si>
  <si>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</si>
  <si>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</si>
  <si>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</si>
  <si>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</si>
  <si>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</si>
  <si>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</si>
  <si>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</si>
  <si>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</si>
  <si>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</si>
  <si>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</si>
  <si>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</si>
  <si>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</si>
  <si>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</si>
  <si>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</si>
  <si>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</si>
  <si>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</si>
  <si>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</si>
  <si>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</si>
  <si>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</si>
  <si>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</si>
  <si>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</si>
  <si>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</si>
  <si>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</si>
  <si>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</si>
  <si>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</si>
  <si>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</si>
  <si>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</si>
  <si>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</si>
  <si>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</si>
  <si>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</si>
  <si>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</si>
  <si>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</si>
  <si>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</si>
  <si>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</si>
  <si>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</si>
  <si>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</si>
  <si>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</si>
  <si>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</si>
  <si>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</si>
  <si>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</si>
  <si>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</si>
  <si>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</si>
  <si>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</si>
  <si>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</si>
  <si>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</si>
  <si>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</si>
  <si>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</si>
  <si>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</si>
  <si>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</si>
  <si>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</si>
  <si>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</si>
  <si>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</si>
  <si>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</si>
  <si>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</si>
  <si>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</si>
  <si>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</si>
  <si>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</si>
  <si>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</si>
  <si>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</si>
  <si>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</si>
  <si>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</si>
  <si>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</si>
  <si>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</si>
  <si>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</si>
  <si>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</si>
  <si>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</si>
  <si>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</si>
  <si>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</si>
  <si>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</si>
  <si>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</si>
  <si>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</si>
  <si>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</si>
  <si>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</si>
  <si>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</si>
  <si>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</si>
  <si>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</si>
  <si>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</si>
  <si>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</si>
  <si>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</si>
  <si>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</si>
  <si>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</si>
  <si>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</si>
  <si>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</si>
  <si>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</si>
  <si>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</si>
  <si>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</si>
  <si>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</si>
  <si>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</si>
  <si>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</si>
  <si>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</si>
  <si>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</si>
  <si>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</si>
  <si>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</si>
  <si>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</si>
  <si>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</si>
  <si>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</si>
  <si>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</si>
  <si>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</si>
  <si>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</si>
  <si>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</si>
  <si>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</si>
  <si>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</si>
  <si>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</si>
  <si>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</si>
  <si>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</si>
  <si>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</si>
  <si>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</si>
  <si>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</si>
  <si>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</si>
  <si>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</si>
  <si>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</si>
  <si>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</si>
  <si>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</si>
  <si>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</si>
  <si>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</si>
  <si>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</si>
  <si>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</si>
  <si>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</si>
  <si>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</si>
  <si>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</si>
  <si>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</si>
  <si>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</si>
  <si>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</si>
  <si>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</si>
  <si>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</si>
  <si>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</si>
  <si>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</si>
  <si>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</si>
  <si>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</si>
  <si>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</si>
  <si>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</si>
  <si>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</si>
  <si>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</si>
  <si>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</si>
  <si>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</si>
  <si>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</si>
  <si>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</si>
  <si>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</si>
  <si>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</si>
  <si>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</si>
  <si>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</si>
  <si>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</si>
  <si>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</si>
  <si>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</si>
  <si>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</si>
  <si>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</si>
  <si>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</si>
  <si>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</si>
  <si>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</si>
  <si>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</si>
  <si>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</si>
  <si>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</si>
  <si>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</si>
  <si>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</si>
  <si>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</si>
  <si>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</si>
  <si>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</si>
  <si>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</si>
  <si>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</si>
  <si>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</si>
  <si>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</si>
  <si>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</si>
  <si>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</si>
  <si>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</si>
  <si>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</si>
  <si>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</si>
  <si>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</si>
  <si>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</si>
  <si>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</si>
  <si>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</si>
  <si>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</si>
  <si>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</si>
  <si>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</si>
  <si>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</si>
  <si>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</si>
  <si>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</si>
  <si>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</si>
  <si>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</si>
  <si>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</si>
  <si>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</si>
  <si>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</si>
  <si>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</si>
  <si>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</si>
  <si>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</si>
  <si>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</si>
  <si>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</si>
  <si>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</si>
  <si>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</si>
  <si>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</si>
  <si>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</si>
  <si>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</si>
  <si>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</si>
  <si>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</si>
  <si>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</si>
  <si>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</si>
  <si>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</si>
  <si>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</si>
  <si>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</si>
  <si>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</si>
  <si>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</si>
  <si>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</si>
  <si>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</si>
  <si>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</si>
  <si>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</si>
  <si>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</si>
  <si>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</si>
  <si>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</si>
  <si>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</si>
  <si>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</si>
  <si>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</si>
  <si>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</si>
  <si>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</si>
  <si>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</si>
  <si>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</si>
  <si>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</si>
  <si>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</si>
  <si>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</si>
  <si>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</si>
  <si>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</si>
  <si>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</si>
  <si>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</si>
  <si>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</si>
  <si>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</si>
  <si>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</si>
  <si>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</si>
  <si>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</si>
  <si>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</si>
  <si>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</si>
  <si>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</si>
  <si>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</si>
  <si>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</si>
  <si>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</si>
  <si>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</si>
  <si>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</si>
  <si>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</si>
  <si>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</si>
  <si>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</si>
  <si>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</si>
  <si>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</si>
  <si>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</si>
  <si>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</si>
  <si>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</si>
  <si>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</si>
  <si>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</si>
  <si>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</si>
  <si>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</si>
  <si>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</si>
  <si>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</si>
  <si>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</si>
  <si>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</si>
  <si>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</si>
  <si>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</si>
  <si>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</si>
  <si>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</si>
  <si>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</si>
  <si>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</si>
  <si>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</si>
  <si>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</si>
  <si>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</si>
  <si>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</si>
  <si>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</si>
  <si>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</si>
  <si>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</si>
  <si>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</si>
  <si>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</si>
  <si>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</si>
  <si>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</si>
  <si>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</si>
  <si>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</si>
  <si>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</si>
  <si>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</si>
  <si>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</si>
  <si>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</si>
  <si>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</si>
  <si>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</si>
  <si>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</si>
  <si>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</si>
  <si>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</si>
  <si>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</si>
  <si>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</si>
  <si>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</si>
  <si>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</si>
  <si>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</si>
  <si>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</si>
  <si>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</si>
  <si>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</si>
  <si>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</si>
  <si>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</si>
  <si>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</si>
  <si>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</si>
  <si>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</si>
  <si>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</si>
  <si>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</si>
  <si>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</si>
  <si>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</si>
  <si>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</si>
  <si>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</si>
  <si>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</si>
  <si>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</si>
  <si>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</si>
  <si>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</si>
  <si>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</si>
  <si>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</si>
  <si>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</si>
  <si>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</si>
  <si>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</si>
  <si>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</si>
  <si>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</si>
  <si>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</si>
  <si>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</si>
  <si>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</si>
  <si>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</si>
  <si>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</si>
  <si>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</si>
  <si>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</si>
  <si>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</si>
  <si>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</si>
  <si>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</si>
  <si>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</si>
  <si>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</si>
  <si>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</si>
  <si>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</si>
  <si>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</si>
  <si>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</si>
  <si>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</si>
  <si>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</si>
  <si>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</si>
  <si>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</si>
  <si>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</si>
  <si>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</si>
  <si>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</si>
  <si>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</si>
  <si>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</si>
  <si>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</si>
  <si>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</si>
  <si>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</si>
  <si>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</si>
  <si>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</si>
  <si>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</si>
  <si>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</si>
  <si>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</si>
  <si>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</si>
  <si>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</si>
  <si>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</si>
  <si>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</si>
  <si>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</si>
  <si>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</si>
  <si>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</si>
  <si>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</si>
  <si>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</si>
  <si>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</si>
  <si>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</si>
  <si>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</si>
  <si>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</si>
  <si>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</si>
  <si>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</si>
  <si>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</si>
  <si>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</si>
  <si>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</si>
  <si>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</si>
  <si>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</si>
  <si>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</si>
  <si>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</si>
  <si>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</si>
  <si>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</si>
  <si>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</si>
  <si>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</si>
  <si>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</si>
  <si>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</si>
  <si>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</si>
  <si>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</si>
  <si>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</si>
  <si>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</si>
  <si>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</si>
  <si>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</si>
  <si>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</si>
  <si>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</si>
  <si>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</si>
  <si>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</si>
  <si>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</si>
  <si>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</si>
  <si>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</si>
  <si>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</si>
  <si>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</si>
  <si>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</si>
  <si>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</si>
  <si>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</si>
  <si>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</si>
  <si>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</si>
  <si>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</si>
  <si>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</si>
  <si>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</si>
  <si>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</si>
  <si>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</si>
  <si>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</si>
  <si>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</si>
  <si>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</si>
  <si>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</si>
  <si>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</si>
  <si>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</si>
  <si>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</si>
  <si>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</si>
  <si>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</si>
  <si>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</si>
  <si>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</si>
  <si>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</si>
  <si>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</si>
  <si>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</si>
  <si>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</si>
  <si>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</si>
  <si>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</si>
  <si>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</si>
  <si>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</si>
  <si>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</si>
  <si>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</si>
  <si>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</si>
  <si>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</si>
  <si>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</si>
  <si>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</si>
  <si>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</si>
  <si>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</si>
  <si>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</si>
  <si>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</si>
  <si>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</si>
  <si>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</si>
  <si>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</si>
  <si>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</si>
  <si>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</si>
  <si>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</si>
  <si>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</si>
  <si>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</si>
  <si>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</si>
  <si>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</si>
  <si>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</si>
  <si>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</si>
  <si>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</si>
  <si>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</si>
  <si>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</si>
  <si>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</si>
  <si>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</si>
  <si>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</si>
  <si>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</si>
  <si>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</si>
  <si>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</si>
  <si>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</si>
  <si>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</si>
  <si>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</si>
  <si>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</si>
  <si>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</si>
  <si>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</si>
  <si>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</si>
  <si>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</si>
  <si>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</si>
  <si>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</si>
  <si>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</si>
  <si>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</si>
  <si>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</si>
  <si>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</si>
  <si>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</si>
  <si>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</si>
  <si>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</si>
  <si>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</si>
  <si>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</si>
  <si>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</si>
  <si>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</si>
  <si>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</si>
  <si>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</si>
  <si>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</si>
  <si>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</si>
  <si>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</si>
  <si>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</si>
  <si>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</si>
  <si>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</si>
  <si>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</si>
  <si>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</si>
  <si>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</si>
  <si>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</si>
  <si>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</si>
  <si>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</si>
  <si>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</si>
  <si>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</si>
  <si>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</si>
  <si>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</si>
  <si>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</si>
  <si>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</si>
  <si>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</si>
  <si>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</si>
  <si>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</si>
  <si>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</si>
  <si>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</si>
  <si>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</si>
  <si>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</si>
  <si>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</si>
  <si>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</si>
  <si>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</si>
  <si>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</si>
  <si>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</si>
  <si>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</si>
  <si>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</si>
  <si>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</si>
  <si>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</si>
  <si>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</si>
  <si>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</si>
  <si>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</si>
  <si>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</si>
  <si>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</si>
  <si>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</si>
  <si>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</si>
  <si>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</si>
  <si>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</si>
  <si>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</si>
  <si>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</si>
  <si>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</si>
  <si>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</si>
  <si>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</si>
  <si>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</si>
  <si>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</si>
  <si>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</si>
  <si>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</si>
  <si>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</si>
  <si>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</si>
  <si>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</si>
  <si>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</si>
  <si>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</si>
  <si>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</si>
  <si>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</si>
  <si>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</si>
  <si>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</si>
  <si>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</si>
  <si>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</si>
  <si>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</si>
  <si>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</si>
  <si>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</si>
  <si>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</si>
  <si>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</si>
  <si>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</si>
  <si>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</si>
  <si>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</si>
  <si>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</si>
  <si>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</si>
  <si>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</si>
  <si>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</si>
  <si>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</si>
  <si>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</si>
  <si>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</si>
  <si>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</si>
  <si>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</si>
  <si>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</si>
  <si>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</si>
  <si>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</si>
  <si>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</si>
  <si>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</si>
  <si>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</si>
  <si>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</si>
  <si>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</si>
  <si>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</si>
  <si>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</si>
  <si>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</si>
  <si>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</si>
  <si>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</si>
  <si>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</si>
  <si>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</si>
  <si>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</si>
  <si>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</si>
  <si>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</si>
  <si>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</si>
  <si>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</si>
  <si>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</si>
  <si>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</si>
  <si>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</si>
  <si>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</si>
  <si>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</si>
  <si>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</si>
  <si>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</si>
  <si>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</si>
  <si>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</si>
  <si>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</si>
  <si>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</si>
  <si>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</si>
  <si>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</si>
  <si>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</si>
  <si>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</si>
  <si>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</si>
  <si>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</si>
  <si>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</si>
  <si>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</si>
  <si>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</si>
  <si>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</si>
  <si>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</si>
  <si>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</si>
  <si>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</si>
  <si>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</si>
  <si>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</si>
  <si>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</si>
  <si>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</si>
  <si>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</si>
  <si>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</si>
  <si>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</si>
  <si>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</si>
  <si>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</si>
  <si>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</si>
  <si>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</si>
  <si>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</si>
  <si>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</si>
  <si>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</si>
  <si>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</si>
  <si>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</si>
  <si>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</si>
  <si>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</si>
  <si>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</si>
  <si>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</si>
  <si>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</si>
  <si>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</si>
  <si>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</si>
  <si>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</si>
  <si>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</si>
  <si>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</si>
  <si>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</si>
  <si>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</si>
  <si>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</si>
  <si>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</si>
  <si>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</si>
  <si>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</si>
  <si>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</si>
  <si>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</si>
  <si>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</si>
  <si>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</si>
  <si>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</si>
  <si>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</si>
  <si>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</si>
  <si>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</si>
  <si>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</si>
  <si>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</si>
  <si>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</si>
  <si>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</si>
  <si>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</si>
  <si>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</si>
  <si>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</si>
  <si>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</si>
  <si>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</si>
  <si>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</si>
  <si>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</si>
  <si>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</si>
  <si>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</si>
  <si>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</si>
  <si>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</si>
  <si>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</si>
  <si>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</si>
  <si>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</si>
  <si>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</si>
  <si>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</si>
  <si>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</si>
  <si>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</si>
  <si>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</si>
  <si>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</si>
  <si>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</si>
  <si>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</si>
  <si>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</si>
  <si>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</si>
  <si>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</si>
  <si>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</si>
  <si>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</si>
  <si>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</si>
  <si>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</si>
  <si>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</si>
  <si>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</si>
  <si>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</si>
  <si>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</si>
  <si>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</si>
  <si>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</si>
  <si>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</si>
  <si>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</si>
  <si>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</si>
  <si>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</si>
  <si>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</si>
  <si>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</si>
  <si>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</si>
  <si>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</si>
  <si>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</si>
  <si>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</si>
  <si>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</si>
  <si>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</si>
  <si>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</si>
  <si>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</si>
  <si>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</si>
  <si>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</si>
  <si>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</si>
  <si>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</si>
  <si>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</si>
  <si>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</si>
  <si>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</si>
  <si>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</si>
  <si>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</si>
  <si>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</si>
  <si>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</si>
  <si>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</si>
  <si>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</si>
  <si>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</si>
  <si>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</si>
  <si>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</si>
  <si>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</si>
  <si>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</si>
  <si>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</si>
  <si>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</si>
  <si>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</si>
  <si>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</si>
  <si>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</si>
  <si>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</si>
  <si>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</si>
  <si>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</si>
  <si>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</si>
  <si>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</si>
  <si>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</si>
  <si>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</si>
  <si>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</si>
  <si>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</si>
  <si>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</si>
  <si>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</si>
  <si>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</si>
  <si>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</si>
  <si>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</si>
  <si>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</si>
  <si>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</si>
  <si>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</si>
  <si>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</si>
  <si>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</si>
  <si>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</si>
  <si>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</si>
  <si>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</si>
  <si>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</si>
  <si>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</si>
  <si>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</si>
  <si>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</si>
  <si>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</si>
  <si>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</si>
  <si>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</si>
  <si>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</si>
  <si>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</si>
  <si>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</si>
  <si>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</si>
  <si>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</si>
  <si>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</si>
  <si>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</si>
  <si>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</si>
  <si>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</si>
  <si>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</si>
  <si>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</si>
  <si>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</si>
  <si>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</si>
  <si>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</si>
  <si>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</si>
  <si>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</si>
  <si>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</si>
  <si>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</si>
  <si>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</si>
  <si>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</si>
  <si>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</si>
  <si>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</si>
  <si>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</si>
  <si>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</si>
  <si>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</si>
  <si>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</si>
  <si>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</si>
  <si>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</si>
  <si>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</si>
  <si>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</si>
  <si>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</si>
  <si>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</si>
  <si>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</si>
  <si>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</si>
  <si>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</si>
  <si>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</si>
  <si>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</si>
  <si>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</si>
  <si>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</si>
  <si>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</si>
  <si>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</si>
  <si>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</si>
  <si>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</si>
  <si>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</si>
  <si>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</si>
  <si>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</si>
  <si>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</si>
  <si>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</si>
  <si>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</si>
  <si>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</si>
  <si>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</si>
  <si>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</si>
  <si>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</si>
  <si>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</si>
  <si>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</si>
  <si>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</si>
  <si>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</si>
  <si>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</si>
  <si>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</si>
  <si>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</si>
  <si>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</si>
  <si>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</si>
  <si>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</si>
  <si>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</si>
  <si>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</si>
  <si>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</si>
  <si>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</si>
  <si>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</si>
  <si>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</si>
  <si>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</si>
  <si>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</si>
  <si>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</si>
  <si>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</si>
  <si>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</si>
  <si>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</si>
  <si>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</si>
  <si>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</si>
  <si>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</si>
  <si>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</si>
  <si>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</si>
  <si>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</si>
  <si>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</si>
  <si>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</si>
  <si>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</si>
  <si>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</si>
  <si>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</si>
  <si>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</si>
  <si>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</si>
  <si>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</si>
  <si>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</si>
  <si>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</si>
  <si>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</si>
  <si>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</si>
  <si>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</si>
  <si>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</si>
  <si>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</si>
  <si>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</si>
  <si>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</si>
  <si>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</si>
  <si>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</si>
  <si>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</si>
  <si>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</si>
  <si>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</si>
  <si>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</si>
  <si>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</si>
  <si>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</si>
  <si>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</si>
  <si>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</si>
  <si>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</si>
  <si>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</si>
  <si>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</si>
  <si>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</si>
  <si>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</si>
  <si>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</si>
  <si>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</si>
  <si>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</si>
  <si>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</si>
  <si>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</si>
  <si>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</si>
  <si>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</si>
  <si>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</si>
  <si>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</si>
  <si>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</si>
  <si>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</si>
  <si>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</si>
  <si>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</si>
  <si>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</si>
  <si>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</si>
  <si>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</si>
  <si>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</si>
  <si>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</si>
  <si>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</si>
  <si>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</si>
  <si>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</si>
  <si>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</si>
  <si>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</si>
  <si>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</si>
  <si>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</si>
  <si>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</si>
  <si>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</si>
  <si>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</si>
  <si>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</si>
  <si>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</si>
  <si>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</si>
  <si>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</si>
  <si>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</si>
  <si>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</si>
  <si>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</si>
  <si>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</si>
  <si>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</si>
  <si>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</si>
  <si>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</si>
  <si>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</si>
  <si>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</si>
  <si>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</si>
  <si>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</si>
  <si>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</si>
  <si>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</si>
  <si>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</si>
  <si>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</si>
  <si>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</si>
  <si>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</si>
  <si>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</si>
  <si>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</si>
  <si>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</si>
  <si>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</si>
  <si>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</si>
  <si>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</si>
  <si>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</si>
  <si>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</si>
  <si>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</si>
  <si>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</si>
  <si>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</si>
  <si>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</si>
  <si>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</si>
  <si>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</si>
  <si>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</si>
  <si>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</si>
  <si>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</si>
  <si>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</si>
  <si>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</si>
  <si>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</si>
  <si>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</si>
  <si>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</si>
  <si>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</si>
  <si>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</si>
  <si>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</si>
  <si>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</si>
  <si>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</si>
  <si>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</si>
  <si>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</si>
  <si>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</si>
  <si>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</si>
  <si>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</si>
  <si>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</si>
  <si>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</si>
  <si>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</si>
  <si>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</si>
  <si>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</si>
  <si>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</si>
  <si>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</si>
  <si>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</si>
  <si>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</si>
  <si>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</si>
  <si>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</si>
  <si>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</si>
  <si>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</si>
  <si>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</si>
  <si>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</si>
  <si>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</si>
  <si>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</si>
  <si>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</si>
  <si>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</si>
  <si>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</si>
  <si>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</si>
  <si>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</si>
  <si>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</si>
  <si>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</si>
  <si>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</si>
  <si>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</si>
  <si>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</si>
  <si>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</si>
  <si>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</si>
  <si>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</si>
  <si>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</si>
  <si>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</si>
  <si>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</si>
  <si>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</si>
  <si>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</si>
  <si>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</si>
  <si>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</si>
  <si>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</si>
  <si>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</si>
  <si>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</si>
  <si>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</si>
  <si>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</si>
  <si>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</si>
  <si>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</si>
  <si>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</si>
  <si>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</si>
  <si>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</si>
  <si>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</si>
  <si>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</si>
  <si>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</si>
  <si>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</si>
  <si>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</si>
  <si>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</si>
  <si>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</si>
  <si>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</si>
  <si>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</si>
  <si>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</si>
  <si>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</si>
  <si>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</si>
  <si>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</si>
  <si>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</si>
  <si>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</si>
  <si>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</si>
  <si>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</si>
  <si>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</si>
  <si>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</si>
  <si>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</si>
  <si>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</si>
  <si>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</si>
  <si>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</si>
  <si>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</si>
  <si>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</si>
  <si>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</si>
  <si>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</si>
  <si>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</si>
  <si>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</si>
  <si>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</si>
  <si>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</si>
  <si>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</si>
  <si>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</si>
  <si>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</si>
  <si>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</si>
  <si>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</si>
  <si>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</si>
  <si>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</si>
  <si>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</si>
  <si>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</si>
  <si>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</si>
  <si>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</si>
  <si>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</si>
  <si>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</si>
  <si>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</si>
  <si>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</si>
  <si>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</si>
  <si>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</si>
  <si>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</si>
  <si>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</si>
  <si>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</si>
  <si>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</si>
  <si>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</si>
  <si>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</si>
  <si>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</si>
  <si>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</si>
  <si>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</si>
  <si>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</si>
  <si>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</si>
  <si>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</si>
  <si>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</si>
  <si>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</si>
  <si>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</si>
  <si>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</si>
  <si>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</si>
  <si>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</si>
  <si>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</si>
  <si>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</si>
  <si>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</si>
  <si>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</si>
  <si>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</si>
  <si>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</si>
  <si>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</si>
  <si>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</si>
  <si>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</si>
  <si>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</si>
  <si>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</si>
  <si>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</si>
  <si>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</si>
  <si>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</si>
  <si>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</si>
  <si>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</si>
  <si>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</si>
  <si>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</si>
  <si>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</si>
  <si>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</si>
  <si>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</si>
  <si>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</si>
  <si>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</si>
  <si>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</si>
  <si>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</si>
  <si>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</si>
  <si>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</si>
  <si>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</si>
  <si>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</si>
  <si>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</si>
  <si>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</si>
  <si>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</si>
  <si>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</si>
  <si>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</si>
  <si>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</si>
  <si>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</si>
  <si>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</si>
  <si>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</si>
  <si>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</si>
  <si>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</si>
  <si>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</si>
  <si>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</si>
  <si>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</si>
  <si>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</si>
  <si>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</si>
  <si>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</si>
  <si>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</si>
  <si>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</si>
  <si>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</si>
  <si>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</si>
  <si>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</si>
  <si>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</si>
  <si>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</si>
  <si>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</si>
  <si>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</si>
  <si>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</si>
  <si>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</si>
  <si>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</si>
  <si>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</si>
  <si>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</si>
  <si>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</si>
  <si>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</si>
  <si>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</si>
  <si>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</si>
  <si>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</si>
  <si>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</si>
  <si>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</si>
  <si>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</si>
  <si>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</si>
  <si>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</si>
  <si>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</si>
  <si>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</si>
  <si>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</si>
  <si>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</si>
  <si>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</si>
  <si>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</si>
  <si>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</si>
  <si>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</si>
  <si>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</si>
  <si>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</si>
  <si>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</si>
  <si>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</si>
  <si>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</si>
  <si>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</si>
  <si>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</si>
  <si>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</si>
  <si>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</si>
  <si>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</si>
  <si>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</si>
  <si>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</si>
  <si>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</si>
  <si>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</si>
  <si>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</si>
  <si>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</si>
  <si>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</si>
  <si>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</si>
  <si>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</si>
  <si>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</si>
  <si>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</si>
  <si>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</si>
  <si>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</si>
  <si>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</si>
  <si>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</si>
  <si>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</si>
  <si>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</si>
  <si>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</si>
  <si>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</si>
  <si>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</si>
  <si>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</si>
  <si>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</si>
  <si>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</si>
  <si>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</si>
  <si>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</si>
  <si>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</si>
  <si>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</si>
  <si>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</si>
  <si>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</si>
  <si>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</si>
  <si>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</si>
  <si>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</si>
  <si>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</si>
  <si>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</si>
  <si>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</si>
  <si>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</si>
  <si>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</si>
  <si>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</si>
  <si>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</si>
  <si>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</si>
  <si>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</si>
  <si>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</si>
  <si>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</si>
  <si>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</si>
  <si>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</si>
  <si>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</si>
  <si>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</si>
  <si>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</si>
  <si>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</si>
  <si>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</si>
  <si>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</si>
  <si>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</si>
  <si>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</si>
  <si>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</si>
  <si>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</si>
  <si>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</si>
  <si>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</si>
  <si>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</si>
  <si>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</si>
  <si>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</si>
  <si>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</si>
  <si>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</si>
  <si>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</si>
  <si>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</si>
  <si>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</si>
  <si>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</si>
  <si>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</si>
  <si>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</si>
  <si>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</si>
  <si>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</si>
  <si>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</si>
  <si>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</si>
  <si>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</si>
  <si>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</si>
  <si>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</si>
  <si>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</si>
  <si>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</si>
  <si>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</si>
  <si>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</si>
  <si>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</si>
  <si>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</si>
  <si>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</si>
  <si>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</si>
  <si>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</si>
  <si>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</si>
  <si>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</si>
  <si>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</si>
  <si>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</si>
  <si>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</si>
  <si>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</si>
  <si>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</si>
  <si>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</si>
  <si>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</si>
  <si>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</si>
  <si>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</si>
  <si>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</si>
  <si>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</si>
  <si>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</si>
  <si>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</si>
  <si>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</si>
  <si>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</si>
  <si>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</si>
  <si>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</si>
  <si>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</si>
  <si>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</si>
  <si>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</si>
  <si>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</si>
  <si>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</si>
  <si>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</si>
  <si>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</si>
  <si>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</si>
  <si>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</si>
  <si>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</si>
  <si>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</si>
  <si>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</si>
  <si>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</si>
  <si>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</si>
  <si>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</si>
  <si>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</si>
  <si>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</si>
  <si>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</si>
  <si>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</si>
  <si>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</si>
  <si>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</si>
  <si>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</si>
  <si>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</si>
  <si>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</si>
  <si>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</si>
  <si>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</si>
  <si>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</si>
  <si>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</si>
  <si>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</si>
  <si>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</si>
  <si>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</si>
  <si>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</si>
  <si>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</si>
  <si>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</si>
  <si>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</si>
  <si>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</si>
  <si>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</si>
  <si>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</si>
  <si>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</si>
  <si>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</si>
  <si>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</si>
  <si>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</si>
  <si>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</si>
  <si>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</si>
  <si>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</si>
  <si>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</si>
  <si>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</si>
  <si>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</si>
  <si>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</si>
  <si>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</si>
  <si>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</si>
  <si>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</si>
  <si>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</si>
  <si>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</si>
  <si>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</si>
  <si>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</si>
  <si>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</si>
  <si>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</si>
  <si>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</si>
  <si>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</si>
  <si>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</si>
  <si>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</si>
  <si>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</si>
  <si>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</si>
  <si>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</si>
  <si>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</si>
  <si>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</si>
  <si>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</si>
  <si>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</si>
  <si>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</si>
  <si>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</si>
  <si>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</si>
  <si>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</si>
  <si>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</si>
  <si>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</si>
  <si>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</si>
  <si>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</si>
  <si>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</si>
  <si>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</si>
  <si>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</si>
  <si>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</si>
  <si>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</si>
  <si>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</si>
  <si>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</si>
  <si>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</si>
  <si>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</si>
  <si>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</si>
  <si>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</si>
  <si>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</si>
  <si>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</si>
  <si>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</si>
  <si>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</si>
  <si>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</si>
  <si>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</si>
  <si>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</si>
  <si>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</si>
  <si>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</si>
  <si>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</si>
  <si>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</si>
  <si>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</si>
  <si>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</si>
  <si>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</si>
  <si>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</si>
  <si>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</si>
  <si>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</si>
  <si>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</si>
  <si>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</si>
  <si>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</si>
  <si>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</si>
  <si>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</si>
  <si>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</si>
  <si>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</si>
  <si>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</si>
  <si>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</si>
  <si>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</si>
  <si>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</si>
  <si>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</si>
  <si>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</si>
  <si>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</si>
  <si>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</si>
  <si>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</si>
  <si>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</si>
  <si>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</si>
  <si>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</si>
  <si>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</si>
  <si>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</si>
  <si>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</si>
  <si>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</si>
  <si>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</si>
  <si>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</si>
  <si>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</si>
  <si>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</si>
  <si>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</si>
  <si>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</si>
  <si>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</si>
  <si>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</si>
  <si>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</si>
  <si>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</si>
  <si>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</si>
  <si>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</si>
  <si>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</si>
  <si>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</si>
  <si>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</si>
  <si>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</si>
  <si>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</si>
  <si>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</si>
  <si>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</si>
  <si>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</si>
  <si>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</si>
  <si>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</si>
  <si>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</si>
  <si>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</si>
  <si>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</si>
  <si>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</si>
  <si>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</si>
  <si>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</si>
  <si>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</si>
  <si>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</si>
  <si>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</si>
  <si>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</si>
  <si>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</si>
  <si>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</si>
  <si>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</si>
  <si>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</si>
  <si>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</si>
  <si>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</si>
  <si>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</si>
  <si>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</si>
  <si>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</si>
  <si>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</si>
  <si>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</si>
  <si>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</si>
  <si>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</si>
  <si>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</si>
  <si>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</si>
  <si>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</si>
  <si>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</si>
  <si>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</si>
  <si>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</si>
  <si>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</si>
  <si>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</si>
  <si>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</si>
  <si>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</si>
  <si>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</si>
  <si>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</si>
  <si>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</si>
  <si>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</si>
  <si>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</si>
  <si>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</si>
  <si>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</si>
  <si>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</si>
  <si>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</si>
  <si>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</si>
  <si>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</si>
  <si>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</si>
  <si>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</si>
  <si>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</si>
  <si>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</si>
  <si>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</si>
  <si>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</si>
  <si>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</si>
  <si>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</si>
  <si>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</si>
  <si>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</si>
  <si>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</si>
  <si>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</si>
  <si>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</si>
  <si>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</si>
  <si>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</si>
  <si>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</si>
  <si>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</si>
  <si>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</si>
  <si>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</si>
  <si>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</si>
  <si>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</si>
  <si>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</si>
  <si>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</si>
  <si>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</si>
  <si>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</si>
  <si>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</si>
  <si>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</si>
  <si>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</si>
  <si>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</si>
  <si>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</si>
  <si>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</si>
  <si>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</si>
  <si>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</si>
  <si>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</si>
  <si>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</si>
  <si>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</si>
  <si>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</si>
  <si>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</si>
  <si>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</si>
  <si>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</si>
  <si>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</si>
  <si>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</si>
  <si>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</si>
  <si>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</si>
  <si>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</si>
  <si>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</si>
  <si>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</si>
  <si>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</si>
  <si>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</si>
  <si>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</si>
  <si>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</si>
  <si>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</si>
  <si>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</si>
  <si>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</si>
  <si>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</si>
  <si>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</si>
  <si>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</si>
  <si>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</si>
  <si>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</si>
  <si>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</si>
  <si>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</si>
  <si>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</si>
  <si>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</si>
  <si>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</si>
  <si>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</si>
  <si>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</si>
  <si>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</si>
  <si>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</si>
  <si>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</si>
  <si>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</si>
  <si>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</si>
  <si>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</si>
  <si>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</si>
  <si>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</si>
  <si>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</si>
  <si>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</si>
  <si>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</si>
  <si>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</si>
  <si>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</si>
  <si>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</si>
  <si>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</si>
  <si>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</si>
  <si>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</si>
  <si>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</si>
  <si>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</si>
  <si>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</si>
  <si>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</si>
  <si>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</si>
  <si>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</si>
  <si>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</si>
  <si>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</si>
  <si>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</si>
  <si>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</si>
  <si>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</si>
  <si>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</si>
  <si>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</si>
  <si>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</si>
  <si>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</si>
  <si>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</si>
  <si>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</si>
  <si>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</si>
  <si>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</si>
  <si>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</si>
  <si>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</si>
  <si>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</si>
  <si>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</si>
  <si>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</si>
  <si>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</si>
  <si>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</si>
  <si>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</si>
  <si>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</si>
  <si>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</si>
  <si>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</si>
  <si>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</si>
  <si>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</si>
  <si>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</si>
  <si>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</si>
  <si>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</si>
  <si>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</si>
  <si>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</si>
  <si>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</si>
  <si>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</si>
  <si>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</si>
  <si>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</si>
  <si>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</si>
  <si>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</si>
  <si>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</si>
  <si>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</si>
  <si>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</si>
  <si>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</si>
  <si>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</si>
  <si>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</si>
  <si>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</si>
  <si>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</si>
  <si>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</si>
  <si>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</si>
  <si>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</si>
  <si>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</si>
  <si>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</si>
  <si>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</si>
  <si>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</si>
  <si>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</si>
  <si>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</si>
  <si>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</si>
  <si>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</si>
  <si>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</si>
  <si>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</si>
  <si>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</si>
  <si>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</si>
  <si>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</si>
  <si>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</si>
  <si>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</si>
  <si>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</si>
  <si>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</si>
  <si>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</si>
  <si>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</si>
  <si>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</si>
  <si>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</si>
  <si>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</si>
  <si>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</si>
  <si>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</si>
  <si>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</si>
  <si>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</si>
  <si>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</si>
  <si>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</si>
  <si>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</si>
  <si>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</si>
  <si>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</si>
  <si>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</si>
  <si>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</si>
  <si>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</si>
  <si>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</si>
  <si>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</si>
  <si>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</si>
  <si>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</si>
  <si>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</si>
  <si>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</si>
  <si>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</si>
  <si>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</si>
  <si>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</si>
  <si>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</si>
  <si>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</si>
  <si>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</si>
  <si>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</si>
  <si>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</si>
  <si>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</si>
  <si>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</si>
  <si>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</si>
  <si>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</si>
  <si>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</si>
  <si>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</si>
  <si>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</si>
  <si>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</si>
  <si>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</si>
  <si>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</si>
  <si>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</si>
  <si>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</si>
  <si>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</si>
  <si>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</si>
  <si>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</si>
  <si>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</si>
  <si>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</si>
  <si>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</si>
  <si>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</si>
  <si>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</si>
  <si>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</si>
  <si>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</si>
  <si>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</si>
  <si>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</si>
  <si>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</si>
  <si>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</si>
  <si>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</si>
  <si>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</si>
  <si>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</si>
  <si>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</si>
  <si>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</si>
  <si>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</si>
  <si>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</si>
  <si>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</si>
  <si>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</si>
  <si>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</si>
  <si>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</si>
  <si>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</si>
  <si>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</si>
  <si>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</si>
  <si>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</si>
  <si>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</si>
  <si>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</si>
  <si>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</si>
  <si>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</si>
  <si>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</si>
  <si>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</si>
  <si>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</si>
  <si>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</si>
  <si>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</si>
  <si>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</si>
  <si>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</si>
  <si>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</si>
  <si>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</si>
  <si>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</si>
  <si>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</si>
  <si>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</si>
  <si>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</si>
  <si>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</si>
  <si>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</si>
  <si>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</si>
  <si>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</si>
  <si>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</si>
  <si>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</si>
  <si>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</si>
  <si>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</si>
  <si>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</si>
  <si>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</si>
  <si>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</si>
  <si>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</si>
  <si>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</si>
  <si>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</si>
  <si>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</si>
  <si>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</si>
  <si>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</si>
  <si>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</si>
  <si>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</si>
  <si>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</si>
  <si>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</si>
  <si>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</si>
  <si>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</si>
  <si>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</si>
  <si>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</si>
  <si>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</si>
  <si>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</si>
  <si>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</si>
  <si>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</si>
  <si>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</si>
  <si>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</si>
  <si>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</si>
  <si>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</si>
  <si>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</si>
  <si>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</si>
  <si>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</si>
  <si>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</si>
  <si>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</si>
  <si>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</si>
  <si>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</si>
  <si>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</si>
  <si>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</si>
  <si>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</si>
  <si>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</si>
  <si>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</si>
  <si>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</si>
  <si>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</si>
  <si>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</si>
  <si>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</si>
  <si>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</si>
  <si>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</si>
  <si>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</si>
  <si>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</si>
  <si>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</si>
  <si>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</si>
  <si>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</si>
  <si>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</si>
  <si>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</si>
  <si>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</si>
  <si>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</si>
  <si>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</si>
  <si>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</si>
  <si>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</si>
  <si>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</si>
  <si>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</si>
  <si>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</si>
  <si>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</si>
  <si>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</si>
  <si>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</si>
  <si>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</si>
  <si>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</si>
  <si>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</si>
  <si>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</si>
  <si>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</si>
  <si>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</si>
  <si>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</si>
  <si>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</si>
  <si>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</si>
  <si>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</si>
  <si>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</si>
  <si>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</si>
  <si>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</si>
  <si>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</si>
  <si>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</si>
  <si>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</si>
  <si>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</si>
  <si>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</si>
  <si>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</si>
  <si>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</si>
  <si>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</si>
  <si>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</si>
  <si>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</si>
  <si>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</si>
  <si>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</si>
  <si>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</si>
  <si>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</si>
  <si>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</si>
  <si>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</si>
  <si>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</si>
  <si>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</si>
  <si>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</si>
  <si>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</si>
  <si>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</si>
  <si>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</si>
  <si>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</si>
  <si>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</si>
  <si>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</si>
  <si>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</si>
  <si>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</si>
  <si>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</si>
  <si>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</si>
  <si>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</si>
  <si>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</si>
  <si>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</si>
  <si>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</si>
  <si>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</si>
  <si>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</si>
  <si>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</si>
  <si>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</si>
  <si>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</si>
  <si>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</si>
  <si>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</si>
  <si>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</si>
  <si>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</si>
  <si>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</si>
  <si>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</si>
  <si>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</si>
  <si>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</si>
  <si>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</si>
  <si>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</si>
  <si>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</si>
  <si>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</si>
  <si>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</si>
  <si>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</si>
  <si>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</si>
  <si>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</si>
  <si>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</si>
  <si>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</si>
  <si>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</si>
  <si>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</si>
  <si>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</si>
  <si>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</si>
  <si>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</si>
  <si>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</si>
  <si>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</si>
  <si>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</si>
  <si>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</si>
  <si>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</si>
  <si>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</si>
  <si>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</si>
  <si>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</si>
  <si>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</si>
  <si>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</si>
  <si>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</si>
  <si>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</si>
  <si>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</si>
  <si>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</si>
  <si>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</si>
  <si>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</si>
  <si>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</si>
  <si>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</si>
  <si>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</si>
  <si>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</si>
  <si>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</si>
  <si>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</si>
  <si>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</si>
  <si>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</si>
  <si>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</si>
  <si>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</si>
  <si>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</si>
  <si>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</si>
  <si>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</si>
  <si>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</si>
  <si>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</si>
  <si>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</si>
  <si>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</si>
  <si>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</si>
  <si>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</si>
  <si>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</si>
  <si>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</si>
  <si>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</si>
  <si>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</si>
  <si>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</si>
  <si>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</si>
  <si>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</si>
  <si>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</si>
  <si>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</si>
  <si>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</si>
  <si>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</si>
  <si>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</si>
  <si>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</si>
  <si>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</si>
  <si>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</si>
  <si>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</si>
  <si>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</si>
  <si>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</si>
  <si>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</si>
  <si>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</si>
  <si>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</si>
  <si>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</si>
  <si>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</si>
  <si>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</si>
  <si>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</si>
  <si>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</si>
  <si>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</si>
  <si>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</si>
  <si>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</si>
  <si>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</si>
  <si>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</si>
  <si>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</si>
  <si>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</si>
  <si>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</si>
  <si>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</si>
  <si>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</si>
  <si>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</si>
  <si>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</si>
  <si>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</si>
  <si>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</si>
  <si>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</si>
  <si>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</si>
  <si>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</si>
  <si>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</si>
  <si>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</si>
  <si>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</si>
  <si>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</si>
  <si>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</si>
  <si>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</si>
  <si>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</si>
  <si>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</si>
  <si>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</si>
  <si>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</si>
  <si>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</si>
  <si>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</si>
  <si>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</si>
  <si>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</si>
  <si>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</si>
  <si>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</si>
  <si>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</si>
  <si>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</si>
  <si>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</si>
  <si>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</si>
  <si>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</si>
  <si>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</si>
  <si>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</si>
  <si>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</si>
  <si>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</si>
  <si>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</si>
  <si>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</si>
  <si>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</si>
  <si>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</si>
  <si>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</si>
  <si>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</si>
  <si>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</si>
  <si>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</si>
  <si>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</si>
  <si>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</si>
  <si>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</si>
  <si>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</si>
  <si>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</si>
  <si>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</si>
  <si>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</si>
  <si>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</si>
  <si>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</si>
  <si>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</si>
  <si>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</si>
  <si>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</si>
  <si>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</si>
  <si>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</si>
  <si>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</si>
  <si>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</si>
  <si>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</si>
  <si>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</si>
  <si>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</si>
  <si>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</si>
  <si>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</si>
  <si>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</si>
  <si>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</si>
  <si>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</si>
  <si>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</si>
  <si>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</si>
  <si>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</si>
  <si>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</si>
  <si>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</si>
  <si>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</si>
  <si>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</si>
  <si>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</si>
  <si>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</si>
  <si>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</si>
  <si>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</si>
  <si>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</si>
  <si>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</si>
  <si>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</si>
  <si>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</si>
  <si>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</si>
  <si>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</si>
  <si>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</si>
  <si>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</si>
  <si>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</si>
  <si>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</si>
  <si>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</si>
  <si>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</si>
  <si>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</si>
  <si>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</si>
  <si>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</si>
  <si>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</si>
  <si>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</si>
  <si>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</si>
  <si>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</si>
  <si>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</si>
  <si>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</si>
  <si>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</si>
  <si>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</si>
  <si>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</si>
  <si>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</si>
  <si>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</si>
  <si>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</si>
  <si>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</si>
  <si>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</si>
  <si>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</si>
  <si>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</si>
  <si>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</si>
  <si>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</si>
  <si>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</si>
  <si>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</si>
  <si>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</si>
  <si>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</si>
  <si>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</si>
  <si>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</si>
  <si>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</si>
  <si>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</si>
  <si>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</si>
  <si>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</si>
  <si>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</si>
  <si>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</si>
  <si>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</si>
  <si>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</si>
  <si>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</si>
  <si>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</si>
  <si>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</si>
  <si>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</si>
  <si>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</si>
  <si>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</si>
  <si>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</si>
  <si>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</si>
  <si>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</si>
  <si>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</si>
  <si>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</si>
  <si>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</si>
  <si>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</si>
  <si>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</si>
  <si>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</si>
  <si>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</si>
  <si>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</si>
  <si>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</si>
  <si>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</si>
  <si>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</si>
  <si>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</si>
  <si>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</si>
  <si>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</si>
  <si>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</si>
  <si>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</si>
  <si>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</si>
  <si>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</si>
  <si>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</si>
  <si>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</si>
  <si>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</si>
  <si>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</si>
  <si>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</si>
  <si>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</si>
  <si>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</si>
  <si>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</si>
  <si>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</si>
  <si>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</si>
  <si>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</si>
  <si>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</si>
  <si>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</si>
  <si>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</si>
  <si>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</si>
  <si>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</si>
  <si>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</si>
  <si>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</si>
  <si>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</si>
  <si>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</si>
  <si>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</si>
  <si>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</si>
  <si>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</si>
  <si>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</si>
  <si>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</si>
  <si>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</si>
  <si>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</si>
  <si>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</si>
  <si>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</si>
  <si>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</si>
  <si>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</si>
  <si>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</si>
  <si>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</si>
  <si>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</si>
  <si>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</si>
  <si>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</si>
  <si>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</si>
  <si>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</si>
  <si>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</si>
  <si>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</si>
  <si>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</si>
  <si>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</si>
  <si>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</si>
  <si>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</si>
  <si>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</si>
  <si>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</si>
  <si>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</si>
  <si>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</si>
  <si>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</si>
  <si>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</si>
  <si>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</si>
  <si>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</si>
  <si>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</si>
  <si>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</si>
  <si>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</si>
  <si>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</si>
  <si>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</si>
  <si>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</si>
  <si>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</si>
  <si>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</si>
  <si>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</si>
  <si>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</si>
  <si>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</si>
  <si>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</si>
  <si>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</si>
  <si>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</si>
  <si>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</si>
  <si>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</si>
  <si>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</si>
  <si>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</si>
  <si>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</si>
  <si>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</si>
  <si>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</si>
  <si>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</si>
  <si>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</si>
  <si>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</si>
  <si>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</si>
  <si>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</si>
  <si>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</si>
  <si>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</si>
  <si>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</si>
  <si>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</si>
  <si>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</si>
  <si>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</si>
  <si>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</si>
  <si>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</si>
  <si>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</si>
  <si>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</si>
  <si>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</si>
  <si>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</si>
  <si>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</si>
  <si>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</si>
  <si>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</si>
  <si>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</si>
  <si>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</si>
  <si>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</si>
  <si>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</si>
  <si>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</si>
  <si>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</si>
  <si>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</si>
  <si>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</si>
  <si>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</si>
  <si>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</si>
  <si>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</si>
  <si>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</si>
  <si>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</si>
  <si>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</si>
  <si>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</si>
  <si>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</si>
  <si>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</si>
  <si>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</si>
  <si>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</si>
  <si>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</si>
  <si>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</si>
  <si>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</si>
  <si>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</si>
  <si>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</si>
  <si>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</si>
  <si>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</si>
  <si>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</si>
  <si>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</si>
  <si>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</si>
  <si>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</si>
  <si>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</si>
  <si>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</si>
  <si>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</si>
  <si>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</si>
  <si>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</si>
  <si>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</si>
  <si>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</si>
  <si>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</si>
  <si>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</si>
  <si>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</si>
  <si>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</si>
  <si>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</si>
  <si>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</si>
  <si>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</si>
  <si>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</si>
  <si>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</si>
  <si>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</si>
  <si>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</si>
  <si>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</si>
  <si>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</si>
  <si>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</si>
  <si>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</si>
  <si>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</si>
  <si>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</si>
  <si>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</si>
  <si>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</si>
  <si>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</si>
  <si>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</si>
  <si>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</si>
  <si>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</si>
  <si>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</si>
  <si>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</si>
  <si>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</si>
  <si>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</si>
  <si>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</si>
  <si>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</si>
  <si>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</si>
  <si>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</si>
  <si>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</si>
  <si>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</si>
  <si>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</si>
  <si>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</si>
  <si>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</si>
  <si>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</si>
  <si>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</si>
  <si>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</si>
  <si>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</si>
  <si>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</si>
  <si>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</si>
  <si>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</si>
  <si>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</si>
  <si>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</si>
  <si>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</si>
  <si>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</si>
  <si>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</si>
  <si>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</si>
  <si>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</si>
  <si>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</si>
  <si>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</si>
  <si>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</si>
  <si>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</si>
  <si>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</si>
  <si>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</si>
  <si>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</si>
  <si>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</si>
  <si>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</si>
  <si>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</si>
  <si>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</si>
  <si>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</si>
  <si>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</si>
  <si>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</si>
  <si>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</si>
  <si>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</si>
  <si>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</si>
  <si>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</si>
  <si>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</si>
  <si>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</si>
  <si>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</si>
  <si>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</si>
  <si>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</si>
  <si>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</si>
  <si>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</si>
  <si>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</si>
  <si>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</si>
  <si>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</si>
  <si>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</si>
  <si>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</si>
  <si>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</si>
  <si>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</si>
  <si>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</si>
  <si>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</si>
  <si>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</si>
  <si>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</si>
  <si>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</si>
  <si>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</si>
  <si>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</si>
  <si>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</si>
  <si>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</si>
  <si>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</si>
  <si>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</si>
  <si>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</si>
  <si>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</si>
  <si>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</si>
  <si>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</si>
  <si>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</si>
  <si>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</si>
  <si>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</si>
  <si>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</si>
  <si>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</si>
  <si>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</si>
  <si>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</si>
  <si>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</si>
  <si>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</si>
  <si>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</si>
  <si>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</si>
  <si>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</si>
  <si>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</si>
  <si>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</si>
  <si>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</si>
  <si>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</si>
  <si>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</si>
  <si>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</si>
  <si>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</si>
  <si>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</si>
  <si>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</si>
  <si>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</si>
  <si>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</si>
  <si>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</si>
  <si>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</si>
  <si>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</si>
  <si>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</si>
  <si>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</si>
  <si>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</si>
  <si>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</si>
  <si>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</si>
  <si>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</si>
  <si>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</si>
  <si>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</si>
  <si>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</si>
  <si>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</si>
  <si>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</si>
  <si>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</si>
  <si>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</si>
  <si>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</si>
  <si>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</si>
  <si>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</si>
  <si>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</si>
  <si>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</si>
  <si>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</si>
  <si>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</si>
  <si>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</si>
  <si>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</si>
  <si>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</si>
  <si>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</si>
  <si>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</si>
  <si>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</si>
  <si>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</si>
  <si>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</si>
  <si>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</si>
  <si>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</si>
  <si>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</si>
  <si>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</si>
  <si>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</si>
  <si>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</si>
  <si>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</si>
  <si>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</si>
  <si>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</si>
  <si>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</si>
  <si>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</si>
  <si>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</si>
  <si>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</si>
  <si>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</si>
  <si>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</si>
  <si>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</si>
  <si>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</si>
  <si>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</si>
  <si>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</si>
  <si>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</si>
  <si>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</si>
  <si>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</si>
  <si>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</si>
  <si>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</si>
  <si>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</si>
  <si>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</si>
  <si>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</si>
  <si>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</si>
  <si>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</si>
  <si>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</si>
  <si>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</si>
  <si>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</si>
  <si>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</si>
  <si>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</si>
  <si>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</si>
  <si>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</si>
  <si>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</si>
  <si>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</si>
  <si>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</si>
  <si>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</si>
  <si>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</si>
  <si>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</si>
  <si>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</si>
  <si>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</si>
  <si>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</si>
  <si>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</si>
  <si>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</si>
  <si>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</si>
  <si>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</si>
  <si>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</si>
  <si>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</si>
  <si>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</si>
  <si>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</si>
  <si>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</si>
  <si>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</si>
  <si>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</si>
  <si>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</si>
  <si>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</si>
  <si>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</si>
  <si>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</si>
  <si>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</si>
  <si>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</si>
  <si>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</si>
  <si>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</si>
  <si>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</si>
  <si>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</si>
  <si>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</si>
  <si>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</si>
  <si>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</si>
  <si>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</si>
  <si>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</si>
  <si>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</si>
  <si>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</si>
  <si>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</si>
  <si>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</si>
  <si>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</si>
  <si>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</si>
  <si>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</si>
  <si>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</si>
  <si>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</si>
  <si>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</si>
  <si>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</si>
  <si>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</si>
  <si>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</si>
  <si>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</si>
  <si>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</si>
  <si>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</si>
  <si>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</si>
  <si>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</si>
  <si>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</si>
  <si>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</si>
  <si>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</si>
  <si>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</si>
  <si>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</si>
  <si>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</si>
  <si>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</si>
  <si>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</si>
  <si>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</si>
  <si>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</si>
  <si>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</si>
  <si>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</si>
  <si>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</si>
  <si>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</si>
  <si>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</si>
  <si>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</si>
  <si>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</si>
  <si>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</si>
  <si>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</si>
  <si>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</si>
  <si>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</si>
  <si>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</si>
  <si>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</si>
  <si>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</si>
  <si>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</si>
  <si>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</si>
  <si>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</si>
  <si>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</si>
  <si>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</si>
  <si>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</si>
  <si>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</si>
  <si>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</si>
  <si>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</si>
  <si>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</si>
  <si>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</si>
  <si>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</si>
  <si>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</si>
  <si>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</si>
  <si>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</si>
  <si>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</si>
  <si>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</si>
  <si>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</si>
  <si>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</si>
  <si>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</si>
  <si>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</si>
  <si>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</si>
  <si>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</si>
  <si>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</si>
  <si>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</si>
  <si>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</si>
  <si>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</si>
  <si>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</si>
  <si>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</si>
  <si>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</si>
  <si>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</si>
  <si>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</si>
  <si>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</si>
  <si>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</si>
  <si>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</si>
  <si>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</si>
  <si>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</si>
  <si>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</si>
  <si>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</si>
  <si>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</si>
  <si>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</si>
  <si>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</si>
  <si>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</si>
  <si>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</si>
  <si>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</si>
  <si>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</si>
  <si>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</si>
  <si>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</si>
  <si>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</si>
  <si>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</si>
  <si>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</si>
  <si>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</si>
  <si>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</si>
  <si>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</si>
  <si>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</si>
  <si>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</si>
  <si>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</si>
  <si>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</si>
  <si>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</si>
  <si>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</si>
  <si>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</si>
  <si>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</si>
  <si>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</si>
  <si>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</si>
  <si>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</si>
  <si>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</si>
  <si>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</si>
  <si>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</si>
  <si>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</si>
  <si>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</si>
  <si>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</si>
  <si>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</si>
  <si>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</si>
  <si>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</si>
  <si>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</si>
  <si>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</si>
  <si>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</si>
  <si>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</si>
  <si>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</si>
  <si>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</si>
  <si>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</si>
  <si>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</si>
  <si>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</si>
  <si>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</si>
  <si>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</si>
  <si>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</si>
  <si>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</si>
  <si>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</si>
  <si>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</si>
  <si>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</si>
  <si>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</si>
  <si>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</si>
  <si>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</si>
  <si>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</si>
  <si>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</si>
  <si>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</si>
  <si>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</si>
  <si>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</si>
  <si>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</si>
  <si>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</si>
  <si>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</si>
  <si>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</si>
  <si>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</si>
  <si>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</si>
  <si>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</si>
  <si>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</si>
  <si>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</si>
  <si>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</si>
  <si>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</si>
  <si>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</si>
  <si>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</si>
  <si>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</si>
  <si>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</si>
  <si>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</si>
  <si>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</si>
  <si>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</si>
  <si>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</si>
  <si>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</si>
  <si>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</si>
  <si>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</si>
  <si>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</si>
  <si>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</si>
  <si>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</si>
  <si>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</si>
  <si>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</si>
  <si>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</si>
  <si>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</si>
  <si>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</si>
  <si>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</si>
  <si>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</si>
  <si>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</si>
  <si>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</si>
  <si>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</si>
  <si>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</si>
  <si>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</si>
  <si>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</si>
  <si>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</si>
  <si>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</si>
  <si>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</si>
  <si>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</si>
  <si>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</si>
  <si>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</si>
  <si>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</si>
  <si>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</si>
  <si>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</si>
  <si>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</si>
  <si>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</si>
  <si>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</si>
  <si>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</si>
  <si>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</si>
  <si>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</si>
  <si>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</si>
  <si>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</si>
  <si>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</si>
  <si>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</si>
  <si>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</si>
  <si>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</si>
  <si>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</si>
  <si>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</si>
  <si>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</si>
  <si>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</si>
  <si>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</si>
  <si>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</si>
  <si>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</si>
  <si>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</si>
  <si>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</si>
  <si>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</si>
  <si>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</si>
  <si>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</si>
  <si>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</si>
  <si>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</si>
  <si>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</si>
  <si>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</si>
  <si>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</si>
  <si>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</si>
  <si>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</si>
  <si>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</si>
  <si>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</si>
  <si>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</si>
  <si>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</si>
  <si>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</si>
  <si>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</si>
  <si>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</si>
  <si>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</si>
  <si>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</si>
  <si>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</si>
  <si>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</si>
  <si>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</si>
  <si>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</si>
  <si>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</si>
  <si>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</si>
  <si>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</si>
  <si>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</si>
  <si>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</si>
  <si>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</si>
  <si>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</si>
  <si>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</si>
  <si>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</si>
  <si>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</si>
  <si>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</si>
  <si>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</si>
  <si>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</si>
  <si>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</si>
  <si>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</si>
  <si>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</si>
  <si>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</si>
  <si>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</si>
  <si>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</si>
  <si>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</si>
  <si>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</si>
  <si>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</si>
  <si>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</si>
  <si>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</si>
  <si>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</si>
  <si>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</si>
  <si>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</si>
  <si>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</si>
  <si>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</si>
  <si>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</si>
  <si>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</si>
  <si>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</si>
  <si>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</si>
  <si>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</si>
  <si>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</si>
  <si>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</si>
  <si>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</si>
  <si>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</si>
  <si>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</si>
  <si>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</si>
  <si>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</si>
  <si>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</si>
  <si>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</si>
  <si>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</si>
  <si>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</si>
  <si>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</si>
  <si>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</si>
  <si>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</si>
  <si>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</si>
  <si>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</si>
  <si>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</si>
  <si>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</si>
  <si>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</si>
  <si>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</si>
  <si>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</si>
  <si>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</si>
  <si>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</si>
  <si>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</si>
  <si>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</si>
  <si>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</si>
  <si>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</si>
  <si>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</si>
  <si>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</si>
  <si>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</si>
  <si>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</si>
  <si>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</si>
  <si>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</si>
  <si>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</si>
  <si>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</si>
  <si>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</si>
  <si>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</si>
  <si>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</si>
  <si>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</si>
  <si>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</si>
  <si>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</si>
  <si>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</si>
  <si>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</si>
  <si>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</si>
  <si>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</si>
  <si>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</si>
  <si>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</si>
  <si>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</si>
  <si>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</si>
  <si>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</si>
  <si>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</si>
  <si>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</si>
  <si>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</si>
  <si>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</si>
  <si>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</si>
  <si>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</si>
  <si>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</si>
  <si>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</si>
  <si>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</si>
  <si>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</si>
  <si>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</si>
  <si>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</si>
  <si>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</si>
  <si>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</si>
  <si>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</si>
  <si>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</si>
  <si>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</si>
  <si>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</si>
  <si>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</si>
  <si>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</si>
  <si>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</si>
  <si>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</si>
  <si>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</si>
  <si>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</si>
  <si>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</si>
  <si>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</si>
  <si>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</si>
  <si>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</si>
  <si>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</si>
  <si>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</si>
  <si>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</si>
  <si>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</si>
  <si>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</si>
  <si>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</si>
  <si>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</si>
  <si>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</si>
  <si>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</si>
  <si>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</si>
  <si>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</si>
  <si>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</si>
  <si>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</si>
  <si>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</si>
  <si>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</si>
  <si>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</si>
  <si>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</si>
  <si>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</si>
  <si>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</si>
  <si>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</si>
  <si>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</si>
  <si>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</si>
  <si>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</si>
  <si>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</si>
  <si>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</si>
  <si>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</si>
  <si>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</si>
  <si>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</si>
  <si>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</si>
  <si>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</si>
  <si>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</si>
  <si>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</si>
  <si>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</si>
  <si>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</si>
  <si>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</si>
  <si>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</si>
  <si>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</si>
  <si>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</si>
  <si>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</si>
  <si>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</si>
  <si>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</si>
  <si>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</si>
  <si>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</si>
  <si>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</si>
  <si>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</si>
  <si>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</si>
  <si>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</si>
  <si>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</si>
  <si>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</si>
  <si>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</si>
  <si>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</si>
  <si>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</si>
  <si>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</si>
  <si>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</si>
  <si>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</si>
  <si>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</si>
  <si>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</si>
  <si>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</si>
  <si>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</si>
  <si>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</si>
  <si>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</si>
  <si>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</si>
  <si>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</si>
  <si>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</si>
  <si>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</si>
  <si>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</si>
  <si>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</si>
  <si>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</si>
  <si>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</si>
  <si>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</si>
  <si>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</si>
  <si>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</si>
  <si>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</si>
  <si>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</si>
  <si>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</si>
  <si>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</si>
  <si>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</si>
  <si>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</si>
  <si>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</si>
  <si>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</si>
  <si>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</si>
  <si>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</si>
  <si>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</si>
  <si>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</si>
  <si>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</si>
  <si>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</si>
  <si>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</si>
  <si>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</si>
  <si>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</si>
  <si>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</si>
  <si>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</si>
  <si>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</si>
  <si>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</si>
  <si>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</si>
  <si>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</si>
  <si>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</si>
  <si>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</si>
  <si>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</si>
  <si>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</si>
  <si>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</si>
  <si>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</si>
  <si>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</si>
  <si>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</si>
  <si>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</si>
  <si>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</si>
  <si>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</si>
  <si>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</si>
  <si>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</si>
  <si>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</si>
  <si>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</si>
  <si>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</si>
  <si>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</si>
  <si>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</si>
  <si>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</si>
  <si>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</si>
  <si>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</si>
  <si>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</si>
  <si>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</si>
  <si>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</si>
  <si>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</si>
  <si>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</si>
  <si>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</si>
  <si>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</si>
  <si>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</si>
  <si>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</si>
  <si>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</si>
  <si>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</si>
  <si>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</si>
  <si>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</si>
  <si>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</si>
  <si>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</si>
  <si>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</si>
  <si>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</si>
  <si>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</si>
  <si>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</si>
  <si>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</si>
  <si>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</si>
  <si>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</si>
  <si>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</si>
  <si>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</si>
  <si>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</si>
  <si>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</si>
  <si>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</si>
  <si>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</si>
  <si>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</si>
  <si>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</si>
  <si>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</si>
  <si>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</si>
  <si>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</si>
  <si>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</si>
  <si>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</si>
  <si>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</si>
  <si>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</si>
  <si>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</si>
  <si>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</si>
  <si>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</si>
  <si>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</si>
  <si>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</si>
  <si>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</si>
  <si>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</si>
  <si>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</si>
  <si>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</si>
  <si>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</si>
  <si>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</si>
  <si>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</si>
  <si>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</si>
  <si>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</si>
  <si>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</si>
  <si>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</si>
  <si>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</si>
  <si>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</si>
  <si>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</si>
  <si>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</si>
  <si>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</si>
  <si>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</si>
  <si>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</si>
  <si>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</si>
  <si>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</si>
  <si>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</si>
  <si>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</si>
  <si>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</si>
  <si>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</si>
  <si>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</si>
  <si>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</si>
  <si>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</si>
  <si>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</si>
  <si>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</si>
  <si>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</si>
  <si>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</si>
  <si>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</si>
  <si>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</si>
  <si>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</si>
  <si>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</si>
  <si>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</si>
  <si>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</si>
  <si>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</si>
  <si>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</si>
  <si>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</si>
  <si>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</si>
  <si>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</si>
  <si>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</si>
  <si>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</si>
  <si>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</si>
  <si>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</si>
  <si>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</si>
  <si>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</si>
  <si>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</si>
  <si>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</si>
  <si>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</si>
  <si>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</si>
  <si>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</si>
  <si>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</si>
  <si>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</si>
  <si>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</si>
  <si>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</si>
  <si>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</si>
  <si>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</si>
  <si>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</si>
  <si>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</si>
  <si>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</si>
  <si>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</si>
  <si>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</si>
  <si>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</si>
  <si>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</si>
  <si>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</si>
  <si>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</si>
  <si>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</si>
  <si>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</si>
  <si>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</si>
  <si>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</si>
  <si>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</si>
  <si>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</si>
  <si>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</si>
  <si>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</si>
  <si>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</si>
  <si>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</si>
  <si>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</si>
  <si>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</si>
  <si>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</si>
  <si>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</si>
  <si>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</si>
  <si>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</si>
  <si>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</si>
  <si>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</si>
  <si>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</si>
  <si>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</si>
  <si>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</si>
  <si>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</si>
  <si>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</si>
  <si>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</si>
  <si>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</si>
  <si>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</si>
  <si>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</si>
  <si>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</si>
  <si>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</si>
  <si>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</si>
  <si>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</si>
  <si>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</si>
  <si>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</si>
  <si>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</si>
  <si>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</si>
  <si>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</si>
  <si>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</si>
  <si>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</si>
  <si>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</si>
  <si>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</si>
  <si>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</si>
  <si>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</si>
  <si>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</si>
  <si>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</si>
  <si>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</si>
  <si>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</si>
  <si>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</si>
  <si>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</si>
  <si>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</si>
  <si>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</si>
  <si>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</si>
  <si>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</si>
  <si>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</si>
  <si>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</si>
  <si>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</si>
  <si>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</si>
  <si>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</si>
  <si>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</si>
  <si>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</si>
  <si>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</si>
  <si>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</si>
  <si>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</si>
  <si>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</si>
  <si>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</si>
  <si>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</si>
  <si>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</si>
  <si>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</si>
  <si>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</si>
  <si>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</si>
  <si>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</si>
  <si>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</si>
  <si>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</si>
  <si>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</si>
  <si>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</si>
  <si>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</si>
  <si>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</si>
  <si>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</si>
  <si>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</si>
  <si>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</si>
  <si>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</si>
  <si>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</si>
  <si>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</si>
  <si>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</si>
  <si>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</si>
  <si>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</si>
  <si>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</si>
  <si>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</si>
  <si>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</si>
  <si>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</si>
  <si>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</si>
  <si>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</si>
  <si>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</si>
  <si>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</si>
  <si>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</si>
  <si>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</si>
  <si>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</si>
  <si>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</si>
  <si>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</si>
  <si>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</si>
  <si>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</si>
  <si>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</si>
  <si>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</si>
  <si>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</si>
  <si>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</si>
  <si>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</si>
  <si>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</si>
  <si>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</si>
  <si>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</si>
  <si>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</si>
  <si>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</si>
  <si>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</si>
  <si>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</si>
  <si>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</si>
  <si>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</si>
  <si>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</si>
  <si>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</si>
  <si>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</si>
  <si>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</si>
  <si>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</si>
  <si>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</si>
  <si>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</si>
  <si>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</si>
  <si>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</si>
  <si>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</si>
  <si>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</si>
  <si>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</si>
  <si>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</si>
  <si>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</si>
  <si>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</si>
  <si>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</si>
  <si>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</si>
  <si>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</si>
  <si>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</si>
  <si>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</si>
  <si>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</si>
  <si>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</si>
  <si>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</si>
  <si>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</si>
  <si>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</si>
  <si>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</si>
  <si>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</si>
  <si>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</si>
  <si>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</si>
  <si>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</si>
  <si>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</si>
  <si>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</si>
  <si>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</si>
  <si>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</si>
  <si>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</si>
  <si>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</si>
  <si>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</si>
  <si>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</si>
  <si>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</si>
  <si>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</si>
  <si>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</si>
  <si>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</si>
  <si>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</si>
  <si>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</si>
  <si>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</si>
  <si>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</si>
  <si>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</si>
  <si>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</si>
  <si>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</si>
  <si>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</si>
  <si>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</si>
  <si>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</si>
  <si>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</si>
  <si>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</si>
  <si>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</si>
  <si>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</si>
  <si>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</si>
  <si>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</si>
  <si>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</si>
  <si>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</si>
  <si>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</si>
  <si>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</si>
  <si>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</si>
  <si>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</si>
  <si>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</si>
  <si>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</si>
  <si>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</si>
  <si>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</si>
  <si>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</si>
  <si>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</si>
  <si>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</si>
  <si>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</si>
  <si>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</si>
  <si>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</si>
  <si>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</si>
  <si>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</si>
  <si>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</si>
  <si>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</si>
  <si>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</si>
  <si>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</si>
  <si>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</si>
  <si>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</si>
  <si>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</si>
  <si>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</si>
  <si>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</si>
  <si>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</si>
  <si>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</si>
  <si>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</si>
  <si>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</si>
  <si>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</si>
  <si>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</si>
  <si>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</si>
  <si>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</si>
  <si>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</si>
  <si>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</si>
  <si>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</si>
  <si>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</si>
  <si>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</si>
  <si>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</si>
  <si>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</si>
  <si>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</si>
  <si>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</si>
  <si>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</si>
  <si>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</si>
  <si>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</si>
  <si>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</si>
  <si>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</si>
  <si>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</si>
  <si>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</si>
  <si>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</si>
  <si>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</si>
  <si>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</si>
  <si>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</si>
  <si>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</si>
  <si>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</si>
  <si>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</si>
  <si>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</si>
  <si>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</si>
  <si>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</si>
  <si>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</si>
  <si>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</si>
  <si>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</si>
  <si>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</si>
  <si>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</si>
  <si>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</si>
  <si>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</si>
  <si>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</si>
  <si>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</si>
  <si>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</si>
  <si>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</si>
  <si>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</si>
  <si>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</si>
  <si>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</si>
  <si>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</si>
  <si>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</si>
  <si>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</si>
  <si>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</si>
  <si>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</si>
  <si>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</si>
  <si>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</si>
  <si>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</si>
  <si>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</si>
  <si>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</si>
  <si>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</si>
  <si>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</si>
  <si>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</si>
  <si>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</si>
  <si>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</si>
  <si>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</si>
  <si>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</si>
  <si>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</si>
  <si>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</si>
  <si>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</si>
  <si>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</si>
  <si>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</si>
  <si>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</si>
  <si>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</si>
  <si>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</si>
  <si>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</si>
  <si>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</si>
  <si>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</si>
  <si>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</si>
  <si>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</si>
  <si>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</si>
  <si>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</si>
  <si>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</si>
  <si>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</si>
  <si>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</si>
  <si>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</si>
  <si>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</si>
  <si>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</si>
  <si>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</si>
  <si>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</si>
  <si>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</si>
  <si>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</si>
  <si>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</si>
  <si>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</si>
  <si>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</si>
  <si>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</si>
  <si>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</si>
  <si>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</si>
  <si>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</si>
  <si>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</si>
  <si>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</si>
  <si>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</si>
  <si>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</si>
  <si>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</si>
  <si>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</si>
  <si>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</si>
  <si>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</si>
  <si>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</si>
  <si>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</si>
  <si>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</si>
  <si>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</si>
  <si>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</si>
  <si>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</si>
  <si>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</si>
  <si>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</si>
  <si>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</si>
  <si>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</si>
  <si>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</si>
  <si>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</si>
  <si>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</si>
  <si>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</si>
  <si>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</si>
  <si>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</si>
  <si>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</si>
  <si>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</si>
  <si>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</si>
  <si>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</si>
  <si>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</si>
  <si>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</si>
  <si>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</si>
  <si>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</si>
  <si>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</si>
  <si>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</si>
  <si>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</si>
  <si>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</si>
  <si>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</si>
  <si>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</si>
  <si>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</si>
  <si>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</si>
  <si>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</si>
  <si>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</si>
  <si>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</si>
  <si>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</si>
  <si>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</si>
  <si>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</si>
  <si>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</si>
  <si>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</si>
  <si>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</si>
  <si>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</si>
  <si>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</si>
  <si>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</si>
  <si>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</si>
  <si>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</si>
  <si>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</si>
  <si>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</si>
  <si>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</si>
  <si>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</si>
  <si>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</si>
  <si>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</si>
  <si>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</si>
  <si>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</si>
  <si>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</si>
  <si>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</si>
  <si>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</si>
  <si>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</si>
  <si>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</si>
  <si>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</si>
  <si>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</si>
  <si>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</si>
  <si>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</si>
  <si>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</si>
  <si>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</si>
  <si>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</si>
  <si>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</si>
  <si>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</si>
  <si>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</si>
  <si>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</si>
  <si>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</si>
  <si>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</si>
  <si>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</si>
  <si>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</si>
  <si>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</si>
  <si>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</si>
  <si>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</si>
  <si>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</si>
  <si>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</si>
  <si>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</si>
  <si>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</si>
  <si>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</si>
  <si>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</si>
  <si>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</si>
  <si>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</si>
  <si>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</si>
  <si>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</si>
  <si>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</si>
  <si>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</si>
  <si>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</si>
  <si>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</si>
  <si>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</si>
  <si>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</si>
  <si>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</si>
  <si>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</si>
  <si>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</si>
  <si>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</si>
  <si>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</si>
  <si>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</si>
  <si>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</si>
  <si>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</si>
  <si>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</si>
  <si>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</si>
  <si>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</si>
  <si>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</si>
  <si>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</si>
  <si>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</si>
  <si>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</si>
  <si>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</si>
  <si>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</si>
  <si>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</si>
  <si>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</si>
  <si>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</si>
  <si>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</si>
  <si>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</si>
  <si>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</si>
  <si>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</si>
  <si>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</si>
  <si>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</si>
  <si>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</si>
  <si>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</si>
  <si>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</si>
  <si>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</si>
  <si>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</si>
  <si>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</si>
  <si>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</si>
  <si>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</si>
  <si>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</si>
  <si>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</si>
  <si>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</si>
  <si>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</si>
  <si>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</si>
  <si>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</si>
  <si>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</si>
  <si>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</si>
  <si>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</si>
  <si>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</si>
  <si>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</si>
  <si>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</si>
  <si>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</si>
  <si>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</si>
  <si>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</si>
  <si>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</si>
  <si>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</si>
  <si>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</si>
  <si>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</si>
  <si>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</si>
  <si>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</si>
  <si>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</si>
  <si>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</si>
  <si>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</si>
  <si>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</si>
  <si>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</si>
  <si>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</si>
  <si>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</si>
  <si>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</si>
  <si>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</si>
  <si>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</si>
  <si>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</si>
  <si>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</si>
  <si>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</si>
  <si>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</si>
  <si>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</si>
  <si>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</si>
  <si>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</si>
  <si>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</si>
  <si>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</si>
  <si>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</si>
  <si>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</si>
  <si>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</si>
  <si>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</si>
  <si>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</si>
  <si>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</si>
  <si>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</si>
  <si>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</si>
  <si>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</si>
  <si>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</si>
  <si>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</si>
  <si>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</si>
  <si>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</si>
  <si>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</si>
  <si>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</si>
  <si>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</si>
  <si>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</si>
  <si>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</si>
  <si>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</si>
  <si>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</si>
  <si>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</si>
  <si>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</si>
  <si>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</si>
  <si>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</si>
  <si>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</si>
  <si>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</si>
  <si>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</si>
  <si>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</si>
  <si>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</si>
  <si>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</si>
  <si>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</si>
  <si>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</si>
  <si>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</si>
  <si>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</si>
  <si>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</si>
  <si>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</si>
  <si>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</si>
  <si>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</si>
  <si>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</si>
  <si>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</si>
  <si>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</si>
  <si>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</si>
  <si>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</si>
  <si>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</si>
  <si>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</si>
  <si>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</si>
  <si>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</si>
  <si>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</si>
  <si>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</si>
  <si>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</si>
  <si>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</si>
  <si>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</si>
  <si>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</si>
  <si>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</si>
  <si>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</si>
  <si>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</si>
  <si>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</si>
  <si>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</si>
  <si>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</si>
  <si>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</si>
  <si>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</si>
  <si>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</si>
  <si>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</si>
  <si>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</si>
  <si>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</si>
  <si>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</si>
  <si>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</si>
  <si>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</si>
  <si>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</si>
  <si>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</si>
  <si>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</si>
  <si>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</si>
  <si>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</si>
  <si>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</si>
  <si>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</si>
  <si>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</si>
  <si>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</si>
  <si>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</si>
  <si>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</si>
  <si>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</si>
  <si>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</si>
  <si>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</si>
  <si>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</si>
  <si>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</si>
  <si>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</si>
  <si>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</si>
  <si>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</si>
  <si>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</si>
  <si>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</si>
  <si>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</si>
  <si>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</si>
  <si>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</si>
  <si>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</si>
  <si>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</si>
  <si>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</si>
  <si>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</si>
  <si>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</si>
  <si>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</si>
  <si>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</si>
  <si>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</si>
  <si>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</si>
  <si>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</si>
  <si>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</si>
  <si>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</si>
  <si>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</si>
  <si>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</si>
  <si>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</si>
  <si>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</si>
  <si>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</si>
  <si>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</si>
  <si>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</si>
  <si>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</si>
  <si>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</si>
  <si>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</si>
  <si>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</si>
  <si>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</si>
  <si>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</si>
  <si>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</si>
  <si>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</si>
  <si>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</si>
  <si>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</si>
  <si>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</si>
  <si>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</si>
  <si>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</si>
  <si>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</si>
  <si>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</si>
  <si>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</si>
  <si>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</si>
  <si>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</si>
  <si>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</si>
  <si>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</si>
  <si>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</si>
  <si>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</si>
  <si>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</si>
  <si>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</si>
  <si>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</si>
  <si>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</si>
  <si>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</si>
  <si>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</si>
  <si>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</si>
  <si>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</si>
  <si>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</si>
  <si>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</si>
  <si>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</si>
  <si>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</si>
  <si>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</si>
  <si>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</si>
  <si>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</si>
  <si>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</si>
  <si>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</si>
  <si>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</si>
  <si>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</si>
  <si>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</si>
  <si>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</si>
  <si>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</si>
  <si>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</si>
  <si>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</si>
  <si>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</si>
  <si>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</si>
  <si>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</si>
  <si>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</si>
  <si>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</si>
  <si>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</si>
  <si>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</si>
  <si>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</si>
  <si>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</si>
  <si>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</si>
  <si>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</si>
  <si>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</si>
  <si>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</si>
  <si>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</si>
  <si>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</si>
  <si>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</si>
  <si>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</si>
  <si>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</si>
  <si>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</si>
  <si>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</si>
  <si>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</si>
  <si>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</si>
  <si>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</si>
  <si>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</si>
  <si>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</si>
  <si>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</si>
  <si>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</si>
  <si>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</si>
  <si>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</si>
  <si>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</si>
  <si>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</si>
  <si>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</si>
  <si>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</si>
  <si>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</si>
  <si>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</si>
  <si>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</si>
  <si>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</si>
  <si>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</si>
  <si>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</si>
  <si>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</si>
  <si>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</si>
  <si>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</si>
  <si>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</si>
  <si>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</si>
  <si>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</si>
  <si>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</si>
  <si>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</si>
  <si>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</si>
  <si>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</si>
  <si>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</si>
  <si>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</si>
  <si>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</si>
  <si>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</si>
  <si>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</si>
  <si>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</si>
  <si>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</si>
  <si>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</si>
  <si>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</si>
  <si>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</si>
  <si>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</si>
  <si>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</si>
  <si>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</si>
  <si>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</si>
  <si>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</si>
  <si>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</si>
  <si>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</si>
  <si>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</si>
  <si>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</si>
  <si>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</si>
  <si>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</si>
  <si>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</si>
  <si>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</si>
  <si>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</si>
  <si>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</si>
  <si>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</si>
  <si>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</si>
  <si>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</si>
  <si>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</si>
  <si>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</si>
  <si>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</si>
  <si>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</si>
  <si>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</si>
  <si>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</si>
  <si>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</si>
  <si>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</si>
  <si>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</si>
  <si>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</si>
  <si>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</si>
  <si>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</si>
  <si>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</si>
  <si>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</si>
  <si>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</si>
  <si>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</si>
  <si>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</si>
  <si>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</si>
  <si>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</si>
  <si>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</si>
  <si>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</si>
  <si>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</si>
  <si>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</si>
  <si>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</si>
  <si>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</si>
  <si>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</si>
  <si>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</si>
  <si>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</si>
  <si>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</si>
  <si>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</si>
  <si>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</si>
  <si>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</si>
  <si>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</si>
  <si>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</si>
  <si>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</si>
  <si>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</si>
  <si>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</si>
  <si>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</si>
  <si>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</si>
  <si>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</si>
  <si>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</si>
  <si>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</si>
  <si>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</si>
  <si>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</si>
  <si>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</si>
  <si>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</si>
  <si>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</si>
  <si>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</si>
  <si>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</si>
  <si>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</si>
  <si>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</si>
  <si>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</si>
  <si>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</si>
  <si>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</si>
  <si>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</si>
  <si>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</si>
  <si>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</si>
  <si>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</si>
  <si>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</si>
  <si>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</si>
  <si>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</si>
  <si>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</si>
  <si>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</si>
  <si>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</si>
  <si>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</si>
  <si>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</si>
  <si>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</si>
  <si>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</si>
  <si>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</si>
  <si>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</si>
  <si>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</si>
  <si>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</si>
  <si>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</si>
  <si>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</si>
  <si>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</si>
  <si>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</si>
  <si>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</si>
  <si>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</si>
  <si>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</si>
  <si>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</si>
  <si>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</si>
  <si>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</si>
  <si>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</si>
  <si>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</si>
  <si>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</si>
  <si>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</si>
  <si>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</si>
  <si>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</si>
  <si>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</si>
  <si>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</si>
  <si>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</si>
  <si>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</si>
  <si>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</si>
  <si>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</si>
  <si>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</si>
  <si>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</si>
  <si>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</si>
  <si>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</si>
  <si>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</si>
  <si>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</si>
  <si>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</si>
  <si>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</si>
  <si>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</si>
  <si>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</si>
  <si>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</si>
  <si>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</si>
  <si>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</si>
  <si>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</si>
  <si>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</si>
  <si>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</si>
  <si>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</si>
  <si>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</si>
  <si>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</si>
  <si>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</si>
  <si>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</si>
  <si>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</si>
  <si>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</si>
  <si>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</si>
  <si>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</si>
  <si>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</si>
  <si>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</si>
  <si>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</si>
  <si>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</si>
  <si>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</si>
  <si>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</si>
  <si>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</si>
  <si>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</si>
  <si>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</si>
  <si>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</si>
  <si>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</si>
  <si>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</si>
  <si>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</si>
  <si>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</si>
  <si>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</si>
  <si>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</si>
  <si>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</si>
  <si>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</si>
  <si>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</si>
  <si>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</si>
  <si>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</si>
  <si>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</si>
  <si>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</si>
  <si>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</si>
  <si>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</si>
  <si>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</si>
  <si>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</si>
  <si>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</si>
  <si>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</si>
  <si>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</si>
  <si>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</si>
  <si>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</si>
  <si>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</si>
  <si>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</si>
  <si>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</si>
  <si>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</si>
  <si>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</si>
  <si>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</si>
  <si>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</si>
  <si>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</si>
  <si>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</si>
  <si>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</si>
  <si>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</si>
  <si>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</si>
  <si>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</si>
  <si>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</si>
  <si>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</si>
  <si>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</si>
  <si>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</si>
  <si>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</si>
  <si>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</si>
  <si>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</si>
  <si>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</si>
  <si>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</si>
  <si>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</si>
  <si>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</si>
  <si>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</si>
  <si>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</si>
  <si>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</si>
  <si>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</si>
  <si>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</si>
  <si>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</si>
  <si>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</si>
  <si>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</si>
  <si>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</si>
  <si>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</si>
  <si>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</si>
  <si>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</si>
  <si>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</si>
  <si>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</si>
  <si>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</si>
  <si>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</si>
  <si>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</si>
  <si>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</si>
  <si>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</si>
  <si>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</si>
  <si>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</si>
  <si>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</si>
  <si>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</si>
  <si>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</si>
  <si>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</si>
  <si>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</si>
  <si>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</si>
  <si>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</si>
  <si>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</si>
  <si>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</si>
  <si>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</si>
  <si>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</si>
  <si>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</si>
  <si>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</si>
  <si>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</si>
  <si>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</si>
  <si>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</si>
  <si>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</si>
  <si>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</si>
  <si>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</si>
  <si>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</si>
  <si>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</si>
  <si>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</si>
  <si>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</si>
  <si>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</si>
  <si>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</si>
  <si>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</si>
  <si>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</si>
  <si>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</si>
  <si>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</si>
  <si>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</si>
  <si>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</si>
  <si>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</si>
  <si>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</si>
  <si>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</si>
  <si>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</si>
  <si>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</si>
  <si>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</si>
  <si>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</si>
  <si>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</si>
  <si>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</si>
  <si>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</si>
  <si>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</si>
  <si>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</si>
  <si>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</si>
  <si>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</si>
  <si>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</si>
  <si>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</si>
  <si>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</si>
  <si>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</si>
  <si>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</si>
  <si>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</si>
  <si>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</si>
  <si>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</si>
  <si>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</si>
  <si>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</si>
  <si>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</si>
  <si>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</si>
  <si>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</si>
  <si>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</si>
  <si>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</si>
  <si>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</si>
  <si>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</si>
  <si>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</si>
  <si>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</si>
  <si>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</si>
  <si>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</si>
  <si>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</si>
  <si>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</si>
  <si>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</si>
  <si>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</si>
  <si>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</si>
  <si>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</si>
  <si>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</si>
  <si>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</si>
  <si>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</si>
  <si>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</si>
  <si>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</si>
  <si>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</si>
  <si>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</si>
  <si>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</si>
  <si>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</si>
  <si>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</si>
  <si>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</si>
  <si>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</si>
  <si>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</si>
  <si>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</si>
  <si>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</si>
  <si>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</si>
  <si>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</si>
  <si>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</si>
  <si>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</si>
  <si>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</si>
  <si>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</si>
  <si>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</si>
  <si>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</si>
  <si>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</si>
  <si>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</si>
  <si>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</si>
  <si>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</si>
  <si>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</si>
  <si>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</si>
  <si>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</si>
  <si>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</si>
  <si>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</si>
  <si>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</si>
  <si>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</si>
  <si>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</si>
  <si>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</si>
  <si>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</si>
  <si>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</si>
  <si>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</si>
  <si>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</si>
  <si>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</si>
  <si>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</si>
  <si>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</si>
  <si>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</si>
  <si>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</si>
  <si>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</si>
  <si>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</si>
  <si>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</si>
  <si>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</si>
  <si>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</si>
  <si>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</si>
  <si>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</si>
  <si>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</si>
  <si>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</si>
  <si>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</si>
  <si>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</si>
  <si>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</si>
  <si>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</si>
  <si>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</si>
  <si>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</si>
  <si>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</si>
  <si>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</si>
  <si>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</si>
  <si>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</si>
  <si>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</si>
  <si>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</si>
  <si>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</si>
  <si>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</si>
  <si>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</si>
  <si>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</si>
  <si>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</si>
  <si>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</si>
  <si>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</si>
  <si>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</si>
  <si>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</si>
  <si>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</si>
  <si>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</si>
  <si>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</si>
  <si>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</si>
  <si>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</si>
  <si>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</si>
  <si>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</si>
  <si>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</si>
  <si>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</si>
  <si>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</si>
  <si>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</si>
  <si>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</si>
  <si>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</si>
  <si>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</si>
  <si>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</si>
  <si>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</si>
  <si>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</si>
  <si>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</si>
  <si>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</si>
  <si>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</si>
  <si>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</si>
  <si>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</si>
  <si>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</si>
  <si>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</si>
  <si>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</si>
  <si>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</si>
  <si>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</si>
  <si>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</si>
  <si>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</si>
  <si>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</si>
  <si>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</si>
  <si>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</si>
  <si>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</si>
  <si>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</si>
  <si>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</si>
  <si>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</si>
  <si>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</si>
  <si>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</si>
  <si>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</si>
  <si>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</si>
  <si>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</si>
  <si>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</si>
  <si>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</si>
  <si>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</si>
  <si>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</si>
  <si>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</si>
  <si>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</si>
  <si>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</si>
  <si>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</si>
  <si>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</si>
  <si>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</si>
  <si>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</si>
  <si>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</si>
  <si>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</si>
  <si>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</si>
  <si>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</si>
  <si>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</si>
  <si>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</si>
  <si>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</si>
  <si>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</si>
  <si>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</si>
  <si>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</si>
  <si>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</si>
  <si>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</si>
  <si>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</si>
  <si>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</si>
  <si>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</si>
  <si>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</si>
  <si>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</si>
  <si>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</si>
  <si>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</si>
  <si>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</si>
  <si>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</si>
  <si>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</si>
  <si>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</si>
  <si>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</si>
  <si>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</si>
  <si>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</si>
  <si>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</si>
  <si>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</si>
  <si>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</si>
  <si>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</si>
  <si>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</si>
  <si>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</si>
  <si>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</si>
  <si>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</si>
  <si>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</si>
  <si>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</si>
  <si>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</si>
  <si>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</si>
  <si>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</si>
  <si>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</si>
  <si>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</si>
  <si>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</si>
  <si>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</si>
  <si>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</si>
  <si>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</si>
  <si>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</si>
  <si>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</si>
  <si>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</si>
  <si>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</si>
  <si>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</si>
  <si>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</si>
  <si>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</si>
  <si>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</si>
  <si>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</si>
  <si>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</si>
  <si>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</si>
  <si>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</si>
  <si>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</si>
  <si>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</si>
  <si>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</si>
  <si>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</si>
  <si>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</si>
  <si>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</si>
  <si>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</si>
  <si>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</si>
  <si>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</si>
  <si>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</si>
  <si>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</si>
  <si>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</si>
  <si>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</si>
  <si>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</si>
  <si>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</si>
  <si>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</si>
  <si>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</si>
  <si>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</si>
  <si>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</si>
  <si>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</si>
  <si>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</si>
  <si>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</si>
  <si>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</si>
  <si>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</si>
  <si>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</si>
  <si>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</si>
  <si>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</si>
  <si>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</si>
  <si>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</si>
  <si>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</si>
  <si>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</si>
  <si>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</si>
  <si>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</si>
  <si>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</si>
  <si>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</si>
  <si>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</si>
  <si>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</si>
  <si>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</si>
  <si>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</si>
  <si>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</si>
  <si>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</si>
  <si>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</si>
  <si>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</si>
  <si>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</si>
  <si>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</si>
  <si>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</si>
  <si>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</si>
  <si>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</si>
  <si>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</si>
  <si>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</si>
  <si>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</si>
  <si>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</si>
  <si>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</si>
  <si>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</si>
  <si>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</si>
  <si>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</si>
  <si>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</si>
  <si>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</si>
  <si>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</si>
  <si>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</si>
  <si>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</si>
  <si>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</si>
  <si>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</si>
  <si>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</si>
  <si>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</si>
  <si>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</si>
  <si>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</si>
  <si>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</si>
  <si>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</si>
  <si>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</si>
  <si>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</si>
  <si>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</si>
  <si>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</si>
  <si>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</si>
  <si>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</si>
  <si>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</si>
  <si>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</si>
  <si>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</si>
  <si>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</si>
  <si>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</si>
  <si>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</si>
  <si>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</si>
  <si>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</si>
  <si>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</si>
  <si>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</si>
  <si>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</si>
  <si>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</si>
  <si>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</si>
  <si>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</si>
  <si>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</si>
  <si>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</si>
  <si>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</si>
  <si>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</si>
  <si>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</si>
  <si>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</si>
  <si>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</si>
  <si>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</si>
  <si>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</si>
  <si>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</si>
  <si>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</si>
  <si>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</si>
  <si>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</si>
  <si>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</si>
  <si>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</si>
  <si>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</si>
  <si>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</si>
  <si>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</si>
  <si>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</si>
  <si>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</si>
  <si>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</si>
  <si>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</si>
  <si>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</si>
  <si>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</si>
  <si>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</si>
  <si>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</si>
  <si>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</si>
  <si>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</si>
  <si>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</si>
  <si>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</si>
  <si>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</si>
  <si>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</si>
  <si>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</si>
  <si>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</si>
  <si>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</si>
  <si>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</si>
  <si>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</si>
  <si>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</si>
  <si>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</si>
  <si>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</si>
  <si>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</si>
  <si>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</si>
  <si>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</si>
  <si>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</si>
  <si>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</si>
  <si>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</si>
  <si>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</si>
  <si>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</si>
  <si>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</si>
  <si>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</si>
  <si>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</si>
  <si>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</si>
  <si>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</si>
  <si>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</si>
  <si>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</si>
  <si>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</si>
  <si>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</si>
  <si>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</si>
  <si>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</si>
  <si>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</si>
  <si>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</si>
  <si>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</si>
  <si>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</si>
  <si>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</si>
  <si>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</si>
  <si>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</si>
  <si>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</si>
  <si>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</si>
  <si>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</si>
  <si>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</si>
  <si>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</si>
  <si>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</si>
  <si>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</si>
  <si>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</si>
  <si>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</si>
  <si>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</si>
  <si>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</si>
  <si>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</si>
  <si>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</si>
  <si>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</si>
  <si>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</si>
  <si>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</si>
  <si>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</si>
  <si>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</si>
  <si>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</si>
  <si>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</si>
  <si>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</si>
  <si>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</si>
  <si>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</si>
  <si>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</si>
  <si>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</si>
  <si>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</si>
  <si>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</si>
  <si>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</si>
  <si>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</si>
  <si>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</si>
  <si>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</si>
  <si>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</si>
  <si>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</si>
  <si>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</si>
  <si>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</si>
  <si>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</si>
  <si>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</si>
  <si>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</si>
  <si>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</si>
  <si>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</si>
  <si>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</si>
  <si>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</si>
  <si>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</si>
  <si>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</si>
  <si>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</si>
  <si>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</si>
  <si>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</si>
  <si>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</si>
  <si>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</si>
  <si>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</si>
  <si>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</si>
  <si>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</si>
  <si>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</si>
  <si>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</si>
  <si>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</si>
  <si>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</si>
  <si>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</si>
  <si>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</si>
  <si>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</si>
  <si>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</si>
  <si>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</si>
  <si>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</si>
  <si>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</si>
  <si>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</si>
  <si>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</si>
  <si>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</si>
  <si>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</si>
  <si>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</si>
  <si>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</si>
  <si>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</si>
  <si>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</si>
  <si>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</si>
  <si>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</si>
  <si>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</si>
  <si>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</si>
  <si>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</si>
  <si>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</si>
  <si>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</si>
  <si>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</si>
  <si>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</si>
  <si>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</si>
  <si>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</si>
  <si>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</si>
  <si>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</si>
  <si>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</si>
  <si>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</si>
  <si>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</si>
  <si>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</si>
  <si>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</si>
  <si>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</si>
  <si>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</si>
  <si>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</si>
  <si>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</si>
  <si>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</si>
  <si>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</si>
  <si>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</si>
  <si>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</si>
  <si>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</si>
  <si>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</si>
  <si>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</si>
  <si>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</si>
  <si>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</si>
  <si>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</si>
  <si>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</si>
  <si>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</si>
  <si>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</si>
  <si>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</si>
  <si>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</si>
  <si>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</si>
  <si>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</si>
  <si>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</si>
  <si>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</si>
  <si>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</si>
  <si>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</si>
  <si>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</si>
  <si>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</si>
  <si>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</si>
  <si>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</si>
  <si>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</si>
  <si>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</si>
  <si>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</si>
  <si>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</si>
  <si>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</si>
  <si>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</si>
  <si>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</si>
  <si>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</si>
  <si>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</si>
  <si>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</si>
  <si>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</si>
  <si>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</si>
  <si>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</si>
  <si>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</si>
  <si>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</si>
  <si>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</si>
  <si>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</si>
  <si>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</si>
  <si>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</si>
  <si>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</si>
  <si>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</si>
  <si>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</si>
  <si>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</si>
  <si>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</si>
  <si>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</si>
  <si>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</si>
  <si>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</si>
  <si>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</si>
  <si>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</si>
  <si>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</si>
  <si>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</si>
  <si>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</si>
  <si>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</si>
  <si>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</si>
  <si>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</si>
  <si>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</si>
  <si>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</si>
  <si>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</si>
  <si>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</si>
  <si>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</si>
  <si>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</si>
  <si>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</si>
  <si>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</si>
  <si>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</si>
  <si>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</si>
  <si>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</si>
  <si>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</si>
  <si>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</si>
  <si>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</si>
  <si>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</si>
  <si>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</si>
  <si>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</si>
  <si>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</si>
  <si>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</si>
  <si>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</si>
  <si>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</si>
  <si>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</si>
  <si>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</si>
  <si>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</si>
  <si>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</si>
  <si>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</si>
  <si>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</si>
  <si>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</si>
  <si>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</si>
  <si>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</si>
  <si>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</si>
  <si>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</si>
  <si>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</si>
  <si>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</si>
  <si>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</si>
  <si>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</si>
  <si>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</si>
  <si>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</si>
  <si>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</si>
  <si>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</si>
  <si>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</si>
  <si>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</si>
  <si>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</si>
  <si>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</si>
  <si>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</si>
  <si>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</si>
  <si>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</si>
  <si>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</si>
  <si>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</si>
  <si>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</si>
  <si>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</si>
  <si>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</si>
  <si>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</si>
  <si>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</si>
  <si>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</si>
  <si>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</si>
  <si>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</si>
  <si>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</si>
  <si>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</si>
  <si>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</si>
  <si>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</si>
  <si>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</si>
  <si>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</si>
  <si>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</si>
  <si>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</si>
  <si>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</si>
  <si>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</si>
  <si>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</si>
  <si>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</si>
  <si>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</si>
  <si>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</si>
  <si>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</si>
  <si>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</si>
  <si>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</si>
  <si>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</si>
  <si>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</si>
  <si>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</si>
  <si>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</si>
  <si>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</si>
  <si>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</si>
  <si>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</si>
  <si>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</si>
  <si>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</si>
  <si>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</si>
  <si>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</si>
  <si>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</si>
  <si>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</si>
  <si>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</si>
  <si>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</si>
  <si>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</si>
  <si>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</si>
  <si>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</si>
  <si>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</si>
  <si>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</si>
  <si>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</si>
  <si>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</si>
  <si>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</si>
  <si>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</si>
  <si>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</si>
  <si>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</si>
  <si>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</si>
  <si>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</si>
  <si>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</si>
  <si>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</si>
  <si>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</si>
  <si>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</si>
  <si>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</si>
  <si>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</si>
  <si>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</si>
  <si>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</si>
  <si>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</si>
  <si>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</si>
  <si>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</si>
  <si>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</si>
  <si>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</si>
  <si>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</si>
  <si>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</si>
  <si>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</si>
  <si>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</si>
  <si>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</si>
  <si>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</si>
  <si>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</si>
  <si>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</si>
  <si>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</si>
  <si>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</si>
  <si>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</si>
  <si>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</si>
  <si>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</si>
  <si>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</si>
  <si>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</si>
  <si>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</si>
  <si>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</si>
  <si>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</si>
  <si>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</si>
  <si>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</si>
  <si>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</si>
  <si>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</si>
  <si>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</si>
  <si>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</si>
  <si>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</si>
  <si>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</si>
  <si>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</si>
  <si>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</si>
  <si>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</si>
  <si>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</si>
  <si>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</si>
  <si>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</si>
  <si>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</si>
  <si>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</si>
  <si>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</si>
  <si>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</si>
  <si>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</si>
  <si>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</si>
  <si>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</si>
  <si>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</si>
  <si>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</si>
  <si>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</si>
  <si>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</si>
  <si>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</si>
  <si>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</si>
  <si>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</si>
  <si>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</si>
  <si>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</si>
  <si>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</si>
  <si>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</si>
  <si>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</si>
  <si>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</si>
  <si>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</si>
  <si>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</si>
  <si>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</si>
  <si>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</si>
  <si>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</si>
  <si>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</si>
  <si>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</si>
  <si>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</si>
  <si>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</si>
  <si>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</si>
  <si>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</si>
  <si>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</si>
  <si>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</si>
  <si>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</si>
  <si>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</si>
  <si>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</si>
  <si>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</si>
  <si>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</si>
  <si>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</si>
  <si>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</si>
  <si>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</si>
  <si>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</si>
  <si>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</si>
  <si>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</si>
  <si>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</si>
  <si>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</si>
  <si>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</si>
  <si>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</si>
  <si>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</si>
  <si>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</si>
  <si>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</si>
  <si>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</si>
  <si>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</si>
  <si>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</si>
  <si>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</si>
  <si>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</si>
  <si>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</si>
  <si>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</si>
  <si>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</si>
  <si>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</si>
  <si>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</si>
  <si>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</si>
  <si>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</si>
  <si>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</si>
  <si>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</si>
  <si>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</si>
  <si>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</si>
  <si>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</si>
  <si>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</si>
  <si>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</si>
  <si>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</si>
  <si>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</si>
  <si>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</si>
  <si>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</si>
  <si>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</si>
  <si>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</si>
  <si>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</si>
  <si>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</si>
  <si>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</si>
  <si>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</si>
  <si>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</si>
  <si>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</si>
  <si>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</si>
  <si>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</si>
  <si>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</si>
  <si>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</si>
  <si>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</si>
  <si>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</si>
  <si>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</si>
  <si>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</si>
  <si>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</si>
  <si>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</si>
  <si>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</si>
  <si>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</si>
  <si>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</si>
  <si>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</si>
  <si>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</si>
  <si>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</si>
  <si>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</si>
  <si>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</si>
  <si>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</si>
  <si>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</si>
  <si>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</si>
  <si>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</si>
  <si>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</si>
  <si>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</si>
  <si>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</si>
  <si>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</si>
  <si>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</si>
  <si>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</si>
  <si>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</si>
  <si>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</si>
  <si>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</si>
  <si>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</si>
  <si>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</si>
  <si>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</si>
  <si>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</si>
  <si>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</si>
  <si>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</si>
  <si>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</si>
  <si>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</si>
  <si>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</si>
  <si>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</si>
  <si>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</si>
  <si>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</si>
  <si>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</si>
  <si>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</si>
  <si>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</si>
  <si>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</si>
  <si>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</si>
  <si>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</si>
  <si>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</si>
  <si>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</si>
  <si>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</si>
  <si>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</si>
  <si>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</si>
  <si>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</si>
  <si>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</si>
  <si>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</si>
  <si>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</si>
  <si>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</si>
  <si>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</si>
  <si>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</si>
  <si>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</si>
  <si>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</si>
  <si>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</si>
  <si>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</si>
  <si>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</si>
  <si>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</si>
  <si>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</si>
  <si>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</si>
  <si>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</si>
  <si>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</si>
  <si>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</si>
  <si>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</si>
  <si>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</si>
  <si>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</si>
  <si>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</si>
  <si>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</si>
  <si>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</si>
  <si>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</si>
  <si>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</si>
  <si>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</si>
  <si>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</si>
  <si>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</si>
  <si>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</si>
  <si>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</si>
  <si>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</si>
  <si>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</si>
  <si>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</si>
  <si>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</si>
  <si>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</si>
  <si>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</si>
  <si>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</si>
  <si>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</si>
  <si>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</si>
  <si>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</si>
  <si>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</si>
  <si>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</si>
  <si>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</si>
  <si>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</si>
  <si>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</si>
  <si>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</si>
  <si>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</si>
  <si>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</si>
  <si>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</si>
  <si>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</si>
  <si>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</si>
  <si>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</si>
  <si>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</si>
  <si>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</si>
  <si>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</si>
  <si>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</si>
  <si>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</si>
  <si>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</si>
  <si>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</si>
  <si>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</si>
  <si>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</si>
  <si>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</si>
  <si>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</si>
  <si>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</si>
  <si>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</si>
  <si>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</si>
  <si>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</si>
  <si>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</si>
  <si>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</si>
  <si>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</si>
  <si>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</si>
  <si>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</si>
  <si>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</si>
  <si>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</si>
  <si>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</si>
  <si>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</si>
  <si>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</si>
  <si>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</si>
  <si>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</si>
  <si>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</si>
  <si>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</si>
  <si>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</si>
  <si>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</si>
  <si>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</si>
  <si>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</si>
  <si>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</si>
  <si>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</si>
  <si>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</si>
  <si>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</si>
  <si>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</si>
  <si>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</si>
  <si>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</si>
  <si>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</si>
  <si>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</si>
  <si>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</si>
  <si>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</si>
  <si>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</si>
  <si>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</si>
  <si>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</si>
  <si>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</si>
  <si>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</si>
  <si>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</si>
  <si>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</si>
  <si>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</si>
  <si>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</si>
  <si>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</si>
  <si>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</si>
  <si>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</si>
  <si>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</si>
  <si>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</si>
  <si>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</si>
  <si>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</si>
  <si>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</si>
  <si>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</si>
  <si>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</si>
  <si>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</si>
  <si>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</si>
  <si>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</si>
  <si>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</si>
  <si>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</si>
  <si>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</si>
  <si>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</si>
  <si>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</si>
  <si>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</si>
  <si>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</si>
  <si>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</si>
  <si>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</si>
  <si>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</si>
  <si>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</si>
  <si>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</si>
  <si>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</si>
  <si>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</si>
  <si>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</si>
  <si>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</si>
  <si>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</si>
  <si>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</si>
  <si>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</si>
  <si>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</si>
  <si>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</si>
  <si>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</si>
  <si>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</si>
  <si>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</si>
  <si>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</si>
  <si>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</si>
  <si>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</si>
  <si>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</si>
  <si>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</si>
  <si>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</si>
  <si>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</si>
  <si>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</si>
  <si>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</si>
  <si>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</si>
  <si>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</si>
  <si>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</si>
  <si>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</si>
  <si>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</si>
  <si>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</si>
  <si>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</si>
  <si>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</si>
  <si>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</si>
  <si>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</si>
  <si>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</si>
  <si>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</si>
  <si>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</si>
  <si>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</si>
  <si>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</si>
  <si>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</si>
  <si>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</si>
  <si>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</si>
  <si>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</si>
  <si>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</si>
  <si>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</si>
  <si>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</si>
  <si>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</si>
  <si>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</si>
  <si>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</si>
  <si>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</si>
  <si>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</si>
  <si>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</si>
  <si>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</si>
  <si>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</si>
  <si>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</si>
  <si>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</si>
  <si>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</si>
  <si>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</si>
  <si>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</si>
  <si>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</si>
  <si>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</si>
  <si>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</si>
  <si>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</si>
  <si>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</si>
  <si>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</si>
  <si>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</si>
  <si>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</si>
  <si>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</si>
  <si>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</si>
  <si>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</si>
  <si>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</si>
  <si>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</si>
  <si>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</si>
  <si>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</si>
  <si>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</si>
  <si>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</si>
  <si>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</si>
  <si>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</si>
  <si>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</si>
  <si>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</si>
  <si>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</si>
  <si>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</si>
  <si>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</si>
  <si>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</si>
  <si>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</si>
  <si>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</si>
  <si>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</si>
  <si>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</si>
  <si>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</si>
  <si>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</si>
  <si>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</si>
  <si>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</si>
  <si>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</si>
  <si>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</si>
  <si>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</si>
  <si>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</si>
  <si>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</si>
  <si>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</si>
  <si>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</si>
  <si>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</si>
  <si>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</si>
  <si>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</si>
  <si>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</si>
  <si>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</si>
  <si>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</si>
  <si>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</si>
  <si>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</si>
  <si>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</si>
  <si>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</si>
  <si>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</si>
  <si>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</si>
  <si>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</si>
  <si>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</si>
  <si>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</si>
  <si>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</si>
  <si>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</si>
  <si>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</si>
  <si>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</si>
  <si>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</si>
  <si>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</si>
  <si>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</si>
  <si>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</si>
  <si>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</si>
  <si>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</si>
  <si>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</si>
  <si>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</si>
  <si>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</si>
  <si>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</si>
  <si>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</si>
  <si>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</si>
  <si>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</si>
  <si>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</si>
  <si>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</si>
  <si>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</si>
  <si>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</si>
  <si>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</si>
  <si>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</si>
  <si>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</si>
  <si>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</si>
  <si>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</si>
  <si>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</si>
  <si>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</si>
  <si>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</si>
  <si>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</si>
  <si>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</si>
  <si>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</si>
  <si>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</si>
  <si>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</si>
  <si>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</si>
  <si>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</si>
  <si>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</si>
  <si>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</si>
  <si>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</si>
  <si>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</si>
  <si>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</si>
  <si>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</si>
  <si>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</si>
  <si>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</si>
  <si>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</si>
  <si>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</si>
  <si>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</si>
  <si>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</si>
  <si>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</si>
  <si>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</si>
  <si>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</si>
  <si>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</si>
  <si>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</si>
  <si>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</si>
  <si>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</si>
  <si>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</si>
  <si>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</si>
  <si>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</si>
  <si>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</si>
  <si>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</si>
  <si>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</si>
  <si>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</si>
  <si>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</si>
  <si>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</si>
  <si>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</si>
  <si>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</si>
  <si>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</si>
  <si>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</si>
  <si>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</si>
  <si>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</si>
  <si>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</si>
  <si>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</si>
  <si>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</si>
  <si>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</si>
  <si>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</si>
  <si>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</si>
  <si>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</si>
  <si>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</si>
  <si>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</si>
  <si>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</si>
  <si>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</si>
  <si>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</si>
  <si>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</si>
  <si>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</si>
  <si>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</si>
  <si>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</si>
  <si>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</si>
  <si>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</si>
  <si>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</si>
  <si>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</si>
  <si>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</si>
  <si>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</si>
  <si>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</si>
  <si>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</si>
  <si>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</si>
  <si>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</si>
  <si>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</si>
  <si>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</si>
  <si>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</si>
  <si>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</si>
  <si>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</si>
  <si>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</si>
  <si>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</si>
  <si>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</si>
  <si>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</si>
  <si>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</si>
  <si>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</si>
  <si>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</si>
  <si>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</si>
  <si>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</si>
  <si>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</si>
  <si>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</si>
  <si>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</si>
  <si>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</si>
  <si>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</si>
  <si>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</si>
  <si>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</si>
  <si>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</si>
  <si>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</si>
  <si>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</si>
  <si>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</si>
  <si>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</si>
  <si>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</si>
  <si>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</si>
  <si>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</si>
  <si>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</si>
  <si>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</si>
  <si>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</si>
  <si>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</si>
  <si>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</si>
  <si>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</si>
  <si>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</si>
  <si>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</si>
  <si>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</si>
  <si>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</si>
  <si>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</si>
  <si>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</si>
  <si>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</si>
  <si>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</si>
  <si>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</si>
  <si>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</si>
  <si>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</si>
  <si>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</si>
  <si>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</si>
  <si>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</si>
  <si>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</si>
  <si>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</si>
  <si>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</si>
  <si>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</si>
  <si>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</si>
  <si>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</si>
  <si>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</si>
  <si>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</si>
  <si>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</si>
  <si>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</si>
  <si>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</si>
  <si>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</si>
  <si>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</si>
  <si>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</si>
  <si>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</si>
  <si>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</si>
  <si>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</si>
  <si>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</si>
  <si>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</si>
  <si>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</si>
  <si>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</si>
  <si>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</si>
  <si>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</si>
  <si>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</si>
  <si>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</si>
  <si>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</si>
  <si>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</si>
  <si>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</si>
  <si>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</si>
  <si>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</si>
  <si>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</si>
  <si>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</si>
  <si>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</si>
  <si>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</si>
  <si>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</si>
  <si>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</si>
  <si>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</si>
  <si>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</si>
  <si>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</si>
  <si>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</si>
  <si>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</si>
  <si>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</si>
  <si>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</si>
  <si>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</si>
  <si>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</si>
  <si>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</si>
  <si>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</si>
  <si>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</si>
  <si>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</si>
  <si>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</si>
  <si>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</si>
  <si>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</si>
  <si>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</si>
  <si>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</si>
  <si>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</si>
  <si>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</si>
  <si>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</si>
  <si>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</si>
  <si>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</si>
  <si>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</si>
  <si>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</si>
  <si>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</si>
  <si>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</si>
  <si>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</si>
  <si>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</si>
  <si>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</si>
  <si>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</si>
  <si>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</si>
  <si>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</si>
  <si>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</si>
  <si>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</si>
  <si>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</si>
  <si>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</si>
  <si>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</si>
  <si>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</si>
  <si>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</si>
  <si>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</si>
  <si>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</si>
  <si>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</si>
  <si>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</si>
  <si>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</si>
  <si>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</si>
  <si>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</si>
  <si>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</si>
  <si>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</si>
  <si>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</si>
  <si>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</si>
  <si>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</si>
  <si>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</si>
  <si>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</si>
  <si>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</si>
  <si>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</si>
  <si>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</si>
  <si>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</si>
  <si>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</si>
  <si>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</si>
  <si>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</si>
  <si>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</si>
  <si>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</si>
  <si>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</si>
  <si>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</si>
  <si>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</si>
  <si>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</si>
  <si>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</si>
  <si>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</si>
  <si>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</si>
  <si>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</si>
  <si>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</si>
  <si>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</si>
  <si>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</si>
  <si>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</si>
  <si>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</si>
  <si>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</si>
  <si>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</si>
  <si>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</si>
  <si>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</si>
  <si>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</si>
  <si>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</si>
  <si>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</si>
  <si>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</si>
  <si>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</si>
  <si>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</si>
  <si>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</si>
  <si>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</si>
  <si>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</si>
  <si>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</si>
  <si>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</si>
  <si>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</si>
  <si>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</si>
  <si>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</si>
  <si>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</si>
  <si>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</si>
  <si>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</si>
  <si>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</si>
  <si>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</si>
  <si>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</si>
  <si>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</si>
  <si>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</si>
  <si>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</si>
  <si>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</si>
  <si>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</si>
  <si>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</si>
  <si>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</si>
  <si>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</si>
  <si>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</si>
  <si>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</si>
  <si>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</si>
  <si>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</si>
  <si>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</si>
  <si>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</si>
  <si>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</si>
  <si>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</si>
  <si>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</si>
  <si>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</si>
  <si>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</si>
  <si>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</si>
  <si>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</si>
  <si>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</si>
  <si>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</si>
  <si>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</si>
  <si>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</si>
  <si>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</si>
  <si>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</si>
  <si>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</si>
  <si>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</si>
  <si>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</si>
  <si>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</si>
  <si>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</si>
  <si>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</si>
  <si>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</si>
  <si>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</si>
  <si>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</si>
  <si>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</si>
  <si>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</si>
  <si>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</si>
  <si>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</si>
  <si>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</si>
  <si>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</si>
  <si>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</si>
  <si>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</si>
  <si>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</si>
  <si>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</si>
  <si>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</si>
  <si>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</si>
  <si>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</si>
  <si>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</si>
  <si>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</si>
  <si>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</si>
  <si>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</si>
  <si>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</si>
  <si>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</si>
  <si>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</si>
  <si>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</si>
  <si>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</si>
  <si>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</si>
  <si>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</si>
  <si>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</si>
  <si>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</si>
  <si>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</si>
  <si>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</si>
  <si>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</si>
  <si>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</si>
  <si>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</si>
  <si>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</si>
  <si>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</si>
  <si>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</si>
  <si>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</si>
  <si>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</si>
  <si>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</si>
  <si>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</si>
  <si>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</si>
  <si>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</si>
  <si>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</si>
  <si>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</si>
  <si>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</si>
  <si>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</si>
  <si>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</si>
  <si>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</si>
  <si>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</si>
  <si>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</si>
  <si>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</si>
  <si>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</si>
  <si>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</si>
  <si>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</si>
  <si>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</si>
  <si>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</si>
  <si>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</si>
  <si>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</si>
  <si>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</si>
  <si>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</si>
  <si>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</si>
  <si>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</si>
  <si>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</si>
  <si>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</si>
  <si>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</si>
  <si>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</si>
  <si>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</si>
  <si>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</si>
  <si>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</si>
  <si>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</si>
  <si>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</si>
  <si>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</si>
  <si>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</si>
  <si>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</si>
  <si>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</si>
  <si>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</si>
  <si>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</si>
  <si>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</si>
  <si>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</si>
  <si>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</si>
  <si>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</si>
  <si>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</si>
  <si>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</si>
  <si>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</si>
  <si>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</si>
  <si>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</si>
  <si>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</si>
  <si>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</si>
  <si>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</si>
  <si>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</si>
  <si>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</si>
  <si>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</si>
  <si>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</si>
  <si>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</si>
  <si>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</si>
  <si>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</si>
  <si>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</si>
  <si>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</si>
  <si>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</si>
  <si>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</si>
  <si>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</si>
  <si>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</si>
  <si>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</si>
  <si>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</si>
  <si>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</si>
  <si>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</si>
  <si>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</si>
  <si>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</si>
  <si>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</si>
  <si>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</si>
  <si>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</si>
  <si>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</si>
  <si>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</si>
  <si>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</si>
  <si>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</si>
  <si>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</si>
  <si>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</si>
  <si>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</si>
  <si>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</si>
  <si>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</si>
  <si>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</si>
  <si>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</si>
  <si>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</si>
  <si>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</si>
  <si>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</si>
  <si>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</si>
  <si>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</si>
  <si>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</si>
  <si>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</si>
  <si>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</si>
  <si>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</si>
  <si>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</si>
  <si>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</si>
  <si>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</si>
  <si>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</si>
  <si>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</si>
  <si>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</si>
  <si>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</si>
  <si>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</si>
  <si>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</si>
  <si>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</si>
  <si>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</si>
  <si>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</si>
  <si>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</si>
  <si>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</si>
  <si>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</si>
  <si>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</si>
  <si>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</si>
  <si>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</si>
  <si>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</si>
  <si>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</si>
  <si>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</si>
  <si>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</si>
  <si>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</si>
  <si>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</si>
  <si>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</si>
  <si>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</si>
  <si>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</si>
  <si>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</si>
  <si>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</si>
  <si>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</si>
  <si>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</si>
  <si>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</si>
  <si>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</si>
  <si>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</si>
  <si>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</si>
  <si>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</si>
  <si>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</si>
  <si>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</si>
  <si>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</si>
  <si>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</si>
  <si>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</si>
  <si>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</si>
  <si>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</si>
  <si>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</si>
  <si>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</si>
  <si>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</si>
  <si>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</si>
  <si>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</si>
  <si>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</si>
  <si>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</si>
  <si>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</si>
  <si>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</si>
  <si>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</si>
  <si>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</si>
  <si>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</si>
  <si>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</si>
  <si>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</si>
  <si>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</si>
  <si>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</si>
  <si>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</si>
  <si>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</si>
  <si>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</si>
  <si>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</si>
  <si>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</si>
  <si>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</si>
  <si>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</si>
  <si>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</si>
  <si>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</si>
  <si>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</si>
  <si>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</si>
  <si>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</si>
  <si>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</si>
  <si>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</si>
  <si>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</si>
  <si>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</si>
  <si>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</si>
  <si>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</si>
  <si>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</si>
  <si>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</si>
  <si>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</si>
  <si>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</si>
  <si>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</si>
  <si>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</si>
  <si>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</si>
  <si>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</si>
  <si>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</si>
  <si>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</si>
  <si>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</si>
  <si>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</si>
  <si>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</si>
  <si>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</si>
  <si>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</si>
  <si>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</si>
  <si>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</si>
  <si>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</si>
  <si>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</si>
  <si>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</si>
  <si>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</si>
  <si>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</si>
  <si>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</si>
  <si>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</si>
  <si>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</si>
  <si>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</si>
  <si>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</si>
  <si>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</si>
  <si>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</si>
  <si>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</si>
  <si>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</si>
  <si>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</si>
  <si>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</si>
  <si>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</si>
  <si>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</si>
  <si>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</si>
  <si>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</si>
  <si>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</si>
  <si>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</si>
  <si>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</si>
  <si>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</si>
  <si>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</si>
  <si>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</si>
  <si>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</si>
  <si>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</si>
  <si>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</si>
  <si>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</si>
  <si>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</si>
  <si>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</si>
  <si>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</si>
  <si>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</si>
  <si>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</si>
  <si>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</si>
  <si>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</si>
  <si>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</si>
  <si>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</si>
  <si>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</si>
  <si>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</si>
  <si>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</si>
  <si>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</si>
  <si>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</si>
  <si>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</si>
  <si>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</si>
  <si>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</si>
  <si>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</si>
  <si>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</si>
  <si>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</si>
  <si>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</si>
  <si>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</si>
  <si>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</si>
  <si>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</si>
  <si>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</si>
  <si>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</si>
  <si>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</si>
  <si>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</si>
  <si>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</si>
  <si>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</si>
  <si>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</si>
  <si>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</si>
  <si>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</si>
  <si>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</si>
  <si>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</si>
  <si>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</si>
  <si>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</si>
  <si>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</si>
  <si>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</si>
  <si>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</si>
  <si>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</si>
  <si>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</si>
  <si>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</si>
  <si>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</si>
  <si>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</si>
  <si>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</si>
  <si>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</si>
  <si>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</si>
  <si>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</si>
  <si>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</si>
  <si>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</si>
  <si>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</si>
  <si>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</si>
  <si>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</si>
  <si>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</si>
  <si>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</si>
  <si>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</si>
  <si>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</si>
  <si>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</si>
  <si>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</si>
  <si>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</si>
  <si>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</si>
  <si>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</si>
  <si>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</si>
  <si>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</si>
  <si>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</si>
  <si>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</si>
  <si>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</si>
  <si>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</si>
  <si>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</si>
  <si>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</si>
  <si>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</si>
  <si>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</si>
  <si>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</si>
  <si>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</si>
  <si>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</si>
  <si>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</si>
  <si>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</si>
  <si>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</si>
  <si>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</si>
  <si>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</si>
  <si>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</si>
  <si>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</si>
  <si>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</si>
  <si>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</si>
  <si>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</si>
  <si>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</si>
  <si>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</si>
  <si>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</si>
  <si>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</si>
  <si>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</si>
  <si>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</si>
  <si>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</si>
  <si>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</si>
  <si>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</si>
  <si>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</si>
  <si>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</si>
  <si>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</si>
  <si>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</si>
  <si>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</si>
  <si>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</si>
  <si>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</si>
  <si>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</si>
  <si>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</si>
  <si>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</si>
  <si>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</si>
  <si>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</si>
  <si>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</si>
  <si>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</si>
  <si>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</si>
  <si>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</si>
  <si>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</si>
  <si>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</si>
  <si>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</si>
  <si>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</si>
  <si>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</si>
  <si>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</si>
  <si>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</si>
  <si>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</si>
  <si>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</si>
  <si>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</si>
  <si>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</si>
  <si>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</si>
  <si>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</si>
  <si>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</si>
  <si>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</si>
  <si>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</si>
  <si>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</si>
  <si>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</si>
  <si>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</si>
  <si>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</si>
  <si>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</si>
  <si>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</si>
  <si>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</si>
  <si>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</si>
  <si>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</si>
  <si>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</si>
  <si>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</si>
  <si>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</si>
  <si>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</si>
  <si>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</si>
  <si>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</si>
  <si>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</si>
  <si>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</si>
  <si>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</si>
  <si>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</si>
  <si>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</si>
  <si>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</si>
  <si>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</si>
  <si>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</si>
  <si>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</si>
  <si>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</si>
  <si>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</si>
  <si>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</si>
  <si>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</si>
  <si>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</si>
  <si>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</si>
  <si>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</si>
  <si>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</si>
  <si>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</si>
  <si>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</si>
  <si>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</si>
  <si>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</si>
  <si>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</si>
  <si>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</si>
  <si>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</si>
  <si>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</si>
  <si>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</si>
  <si>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</si>
  <si>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</si>
  <si>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</si>
  <si>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</si>
  <si>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</si>
  <si>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</si>
  <si>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</si>
  <si>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</si>
  <si>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</si>
  <si>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</si>
  <si>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</si>
  <si>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</si>
  <si>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</si>
  <si>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</si>
  <si>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</si>
  <si>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</si>
  <si>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</si>
  <si>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</si>
  <si>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</si>
  <si>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</si>
  <si>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</si>
  <si>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</si>
  <si>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</si>
  <si>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</si>
  <si>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</si>
  <si>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</si>
  <si>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</si>
  <si>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</si>
  <si>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</si>
  <si>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</si>
  <si>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</si>
  <si>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</si>
  <si>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</si>
  <si>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</si>
  <si>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</si>
  <si>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</si>
  <si>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</si>
  <si>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</si>
  <si>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</si>
  <si>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</si>
  <si>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</si>
  <si>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</si>
  <si>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</si>
  <si>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</si>
  <si>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</si>
  <si>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</si>
  <si>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</si>
  <si>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</si>
  <si>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</si>
  <si>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</si>
  <si>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</si>
  <si>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</si>
  <si>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</si>
  <si>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</si>
  <si>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</si>
  <si>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</si>
  <si>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</si>
  <si>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</si>
  <si>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</si>
  <si>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</si>
  <si>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</si>
  <si>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</si>
  <si>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</si>
  <si>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</si>
  <si>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</si>
  <si>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</si>
  <si>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</si>
  <si>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</si>
  <si>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</si>
  <si>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</si>
  <si>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</si>
  <si>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</si>
  <si>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</si>
  <si>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</si>
  <si>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</si>
  <si>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</si>
  <si>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</si>
  <si>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</si>
  <si>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</si>
  <si>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</si>
  <si>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</si>
  <si>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</si>
  <si>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</si>
  <si>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</si>
  <si>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</si>
  <si>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</si>
  <si>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</si>
  <si>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</si>
  <si>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</si>
  <si>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</si>
  <si>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</si>
  <si>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</si>
  <si>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</si>
  <si>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</si>
  <si>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</si>
  <si>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</si>
  <si>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</si>
  <si>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</si>
  <si>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</si>
  <si>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</si>
  <si>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</si>
  <si>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</si>
  <si>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</si>
  <si>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</si>
  <si>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</si>
  <si>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</si>
  <si>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</si>
  <si>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</si>
  <si>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</si>
  <si>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</si>
  <si>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</si>
  <si>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</si>
  <si>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</si>
  <si>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</si>
  <si>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</si>
  <si>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</si>
  <si>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</si>
  <si>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</si>
  <si>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</si>
  <si>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</si>
  <si>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</si>
  <si>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</si>
  <si>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</si>
  <si>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</si>
  <si>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</si>
  <si>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</si>
  <si>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</si>
  <si>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</si>
  <si>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</si>
  <si>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</si>
  <si>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</si>
  <si>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</si>
  <si>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</si>
  <si>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</si>
  <si>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</si>
  <si>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</si>
  <si>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</si>
  <si>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</si>
  <si>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</si>
  <si>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</si>
  <si>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</si>
  <si>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</si>
  <si>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</si>
  <si>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</si>
  <si>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</si>
  <si>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</si>
  <si>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</si>
  <si>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</si>
  <si>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</si>
  <si>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</si>
  <si>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</si>
  <si>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</si>
  <si>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</si>
  <si>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</si>
  <si>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</si>
  <si>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</si>
  <si>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</si>
  <si>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</si>
  <si>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</si>
  <si>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</si>
  <si>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</si>
  <si>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</si>
  <si>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</si>
  <si>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</si>
  <si>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</si>
  <si>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</si>
  <si>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</si>
  <si>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</si>
  <si>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</si>
  <si>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</si>
  <si>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</si>
  <si>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</si>
  <si>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</si>
  <si>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</si>
  <si>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</si>
  <si>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</si>
  <si>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</si>
  <si>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</si>
  <si>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</si>
  <si>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</si>
  <si>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</si>
  <si>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</si>
  <si>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</si>
  <si>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</si>
  <si>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</si>
  <si>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</si>
  <si>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</si>
  <si>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</si>
  <si>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</si>
  <si>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</si>
  <si>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</si>
  <si>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</si>
  <si>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</si>
  <si>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</si>
  <si>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</si>
  <si>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</si>
  <si>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</si>
  <si>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</si>
  <si>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</si>
  <si>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</si>
  <si>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</si>
  <si>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</si>
  <si>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</si>
  <si>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</si>
  <si>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</si>
  <si>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</si>
  <si>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</si>
  <si>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</si>
  <si>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</si>
  <si>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</si>
  <si>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</si>
  <si>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</si>
  <si>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</si>
  <si>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</si>
  <si>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</si>
  <si>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</si>
  <si>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</si>
  <si>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</si>
  <si>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</si>
  <si>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</si>
  <si>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</si>
  <si>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</si>
  <si>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</si>
  <si>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</si>
  <si>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</si>
  <si>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</si>
  <si>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</si>
  <si>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</si>
  <si>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</si>
  <si>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</si>
  <si>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</si>
  <si>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</si>
  <si>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</si>
  <si>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</si>
  <si>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</si>
  <si>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</si>
  <si>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</si>
  <si>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</si>
  <si>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</si>
  <si>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</si>
  <si>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</si>
  <si>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</si>
  <si>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</si>
  <si>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</si>
  <si>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</si>
  <si>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</si>
  <si>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</si>
  <si>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</si>
  <si>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</si>
  <si>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</si>
  <si>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</si>
  <si>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</si>
  <si>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</si>
  <si>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</si>
  <si>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</si>
  <si>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</si>
  <si>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</si>
  <si>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</si>
  <si>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</si>
  <si>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</si>
  <si>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</si>
  <si>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</si>
  <si>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</si>
  <si>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</si>
  <si>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</si>
  <si>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</si>
  <si>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</si>
  <si>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</si>
  <si>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</si>
  <si>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</si>
  <si>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</si>
  <si>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</si>
  <si>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</si>
  <si>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</si>
  <si>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</si>
  <si>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</si>
  <si>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</si>
  <si>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</si>
  <si>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</si>
  <si>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</si>
  <si>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</si>
  <si>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</si>
  <si>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</si>
  <si>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</si>
  <si>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</si>
  <si>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</si>
  <si>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</si>
  <si>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</si>
  <si>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</si>
  <si>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</si>
  <si>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</si>
  <si>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</si>
  <si>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</si>
  <si>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</si>
  <si>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</si>
  <si>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</si>
  <si>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</si>
  <si>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</si>
  <si>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</si>
  <si>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</si>
  <si>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</si>
  <si>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</si>
  <si>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</si>
  <si>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</si>
  <si>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</si>
  <si>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</si>
  <si>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</si>
  <si>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</si>
  <si>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</si>
  <si>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</si>
  <si>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</si>
  <si>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</si>
  <si>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</si>
  <si>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</si>
  <si>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</si>
  <si>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</si>
  <si>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</si>
  <si>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</si>
  <si>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</si>
  <si>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</si>
  <si>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</si>
  <si>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</si>
  <si>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</si>
  <si>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</si>
  <si>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</si>
  <si>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</si>
  <si>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</si>
  <si>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</si>
  <si>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</si>
  <si>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</si>
  <si>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</si>
  <si>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</si>
  <si>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</si>
  <si>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</si>
  <si>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</si>
  <si>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</si>
  <si>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</si>
  <si>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</si>
  <si>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</si>
  <si>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</si>
  <si>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</si>
  <si>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</si>
  <si>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</si>
  <si>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</si>
  <si>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</si>
  <si>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</si>
  <si>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</si>
  <si>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</si>
  <si>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</si>
  <si>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</si>
  <si>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</si>
  <si>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</si>
  <si>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</si>
  <si>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</si>
  <si>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</si>
  <si>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</si>
  <si>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</si>
  <si>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</si>
  <si>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</si>
  <si>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</si>
  <si>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</si>
  <si>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</si>
  <si>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</si>
  <si>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</si>
  <si>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</si>
  <si>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</si>
  <si>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</si>
  <si>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</si>
  <si>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</si>
  <si>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</si>
  <si>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</si>
  <si>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</si>
  <si>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</si>
  <si>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</si>
  <si>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</si>
  <si>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</si>
  <si>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</si>
  <si>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</si>
  <si>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</si>
  <si>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</si>
  <si>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</si>
  <si>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</si>
  <si>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</si>
  <si>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</si>
  <si>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</si>
  <si>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</si>
  <si>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</si>
  <si>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</si>
  <si>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</si>
  <si>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</si>
  <si>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</si>
  <si>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</si>
  <si>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</si>
  <si>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</si>
  <si>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</si>
  <si>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</si>
  <si>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</si>
  <si>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</si>
  <si>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</si>
  <si>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</si>
  <si>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</si>
  <si>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</si>
  <si>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</si>
  <si>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</si>
  <si>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</si>
  <si>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</si>
  <si>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</si>
  <si>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</si>
  <si>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</si>
  <si>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</si>
  <si>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</si>
  <si>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</si>
  <si>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</si>
  <si>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</si>
  <si>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</si>
  <si>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</si>
  <si>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</si>
  <si>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</si>
  <si>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</si>
  <si>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</si>
  <si>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</si>
  <si>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</si>
  <si>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</si>
  <si>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</si>
  <si>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</si>
  <si>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</si>
  <si>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</si>
  <si>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</si>
  <si>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</si>
  <si>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</si>
  <si>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</si>
  <si>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</si>
  <si>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</si>
  <si>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</si>
  <si>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</si>
  <si>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</si>
  <si>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</si>
  <si>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</si>
  <si>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</si>
  <si>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</si>
  <si>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</si>
  <si>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</si>
  <si>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</si>
  <si>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</si>
  <si>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</si>
  <si>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</si>
  <si>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</si>
  <si>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</si>
  <si>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</si>
  <si>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</si>
  <si>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</si>
  <si>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</si>
  <si>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</si>
  <si>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</si>
  <si>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</si>
  <si>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</si>
  <si>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</si>
  <si>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</si>
  <si>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</si>
  <si>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</si>
  <si>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</si>
  <si>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</si>
  <si>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</si>
  <si>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</si>
  <si>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</si>
  <si>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</si>
  <si>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</si>
  <si>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</si>
  <si>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</si>
  <si>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</si>
  <si>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</si>
  <si>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</si>
  <si>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</si>
  <si>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</si>
  <si>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</si>
  <si>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</si>
  <si>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</si>
  <si>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</si>
  <si>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</si>
  <si>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</si>
  <si>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</si>
  <si>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</si>
  <si>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</si>
  <si>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</si>
  <si>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</si>
  <si>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</si>
  <si>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</si>
  <si>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</si>
  <si>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</si>
  <si>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</si>
  <si>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</si>
  <si>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</si>
  <si>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</si>
  <si>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</si>
  <si>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</si>
  <si>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</si>
  <si>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</si>
  <si>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</si>
  <si>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</si>
  <si>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</si>
  <si>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</si>
  <si>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</si>
  <si>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</si>
  <si>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</si>
  <si>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</si>
  <si>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</si>
  <si>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</si>
  <si>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</si>
  <si>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</si>
  <si>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</si>
  <si>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</si>
  <si>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</si>
  <si>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</si>
  <si>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</si>
  <si>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</si>
  <si>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</si>
  <si>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</si>
  <si>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</si>
  <si>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</si>
  <si>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</si>
  <si>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</si>
  <si>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</si>
  <si>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</si>
  <si>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</si>
  <si>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</si>
  <si>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</si>
  <si>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</si>
  <si>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</si>
  <si>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</si>
  <si>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</si>
  <si>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</si>
  <si>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</si>
  <si>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</si>
  <si>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</si>
  <si>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</si>
  <si>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</si>
  <si>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</si>
  <si>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</si>
  <si>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</si>
  <si>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</si>
  <si>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</si>
  <si>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</si>
  <si>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</si>
  <si>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</si>
  <si>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</si>
  <si>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</si>
  <si>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</si>
  <si>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</si>
  <si>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</si>
  <si>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</si>
  <si>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</si>
  <si>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</si>
  <si>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</si>
  <si>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</si>
  <si>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</si>
  <si>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</si>
  <si>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</si>
  <si>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</si>
  <si>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</si>
  <si>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</si>
  <si>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</si>
  <si>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</si>
  <si>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</si>
  <si>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</si>
  <si>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</si>
  <si>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</si>
  <si>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</si>
  <si>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</si>
  <si>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</si>
  <si>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</si>
  <si>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</si>
  <si>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</si>
  <si>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</si>
  <si>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</si>
  <si>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</si>
  <si>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</si>
  <si>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</si>
  <si>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</si>
  <si>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</si>
  <si>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</si>
  <si>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</si>
  <si>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</si>
  <si>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</si>
  <si>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</si>
  <si>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</si>
  <si>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</si>
  <si>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</si>
  <si>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</si>
  <si>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</si>
  <si>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</si>
  <si>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</si>
  <si>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</si>
  <si>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</si>
  <si>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</si>
  <si>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</si>
  <si>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</si>
  <si>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</si>
  <si>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</si>
  <si>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</si>
  <si>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</si>
  <si>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</si>
  <si>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</si>
  <si>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</si>
  <si>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</si>
  <si>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</si>
  <si>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</si>
  <si>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</si>
  <si>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</si>
  <si>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</si>
  <si>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</si>
  <si>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</si>
  <si>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</si>
  <si>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</si>
  <si>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</si>
  <si>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</si>
  <si>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</si>
  <si>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</si>
  <si>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</si>
  <si>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</si>
  <si>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</si>
  <si>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</si>
  <si>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</si>
  <si>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</si>
  <si>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</si>
  <si>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</si>
  <si>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</si>
  <si>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</si>
  <si>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</si>
  <si>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</si>
  <si>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</si>
  <si>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</si>
  <si>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</si>
  <si>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</si>
  <si>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</si>
  <si>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</si>
  <si>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</si>
  <si>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</si>
  <si>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</si>
  <si>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</si>
  <si>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</si>
  <si>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</si>
  <si>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</si>
  <si>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</si>
  <si>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</si>
  <si>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</si>
  <si>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</si>
  <si>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</si>
  <si>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</si>
  <si>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</si>
  <si>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</si>
  <si>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</si>
  <si>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</si>
  <si>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</si>
  <si>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</si>
  <si>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</si>
  <si>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</si>
  <si>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</si>
  <si>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</si>
  <si>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</si>
  <si>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</si>
  <si>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</si>
  <si>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</si>
  <si>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</si>
  <si>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</si>
  <si>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</si>
  <si>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</si>
  <si>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</si>
  <si>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</si>
  <si>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</si>
  <si>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</si>
  <si>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</si>
  <si>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</si>
  <si>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</si>
  <si>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</si>
  <si>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</si>
  <si>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</si>
  <si>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</si>
  <si>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</si>
  <si>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</si>
  <si>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</si>
  <si>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</si>
  <si>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</si>
  <si>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</si>
  <si>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</si>
  <si>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</si>
  <si>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</si>
  <si>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</si>
  <si>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</si>
  <si>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</si>
  <si>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</si>
  <si>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</si>
  <si>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</si>
  <si>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</si>
  <si>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</si>
  <si>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</si>
  <si>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</si>
  <si>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</si>
  <si>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</si>
  <si>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</si>
  <si>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</si>
  <si>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</si>
  <si>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</si>
  <si>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</si>
  <si>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</si>
  <si>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</si>
  <si>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</si>
  <si>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</si>
  <si>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</si>
  <si>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</si>
  <si>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</si>
  <si>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</si>
  <si>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</si>
  <si>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</si>
  <si>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</si>
  <si>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</si>
  <si>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</si>
  <si>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</si>
  <si>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</si>
  <si>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</si>
  <si>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</si>
  <si>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</si>
  <si>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</si>
  <si>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</si>
  <si>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</si>
  <si>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</si>
  <si>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</si>
  <si>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</si>
  <si>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</si>
  <si>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</si>
  <si>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</si>
  <si>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</si>
  <si>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</si>
  <si>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</si>
  <si>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</si>
  <si>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</si>
  <si>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</si>
  <si>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</si>
  <si>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</si>
  <si>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</si>
  <si>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</si>
  <si>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</si>
  <si>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</si>
  <si>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</si>
  <si>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</si>
  <si>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</si>
  <si>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</si>
  <si>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</si>
  <si>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</si>
  <si>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</si>
  <si>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</si>
  <si>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</si>
  <si>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</si>
  <si>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</si>
  <si>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</si>
  <si>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</si>
  <si>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</si>
  <si>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</si>
  <si>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</si>
  <si>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</si>
  <si>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</si>
  <si>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</si>
  <si>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</si>
  <si>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</si>
  <si>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</si>
  <si>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</si>
  <si>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</si>
  <si>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</si>
  <si>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</si>
  <si>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</si>
  <si>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</si>
  <si>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</si>
  <si>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</si>
  <si>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</si>
  <si>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</si>
  <si>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</si>
  <si>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</si>
  <si>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</si>
  <si>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</si>
  <si>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</si>
  <si>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</si>
  <si>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</si>
  <si>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</si>
  <si>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</si>
  <si>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</si>
  <si>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</si>
  <si>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</si>
  <si>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</si>
  <si>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</si>
  <si>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</si>
  <si>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</si>
  <si>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</si>
  <si>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</si>
  <si>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</si>
  <si>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</si>
  <si>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</si>
  <si>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</si>
  <si>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</si>
  <si>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</si>
  <si>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</si>
  <si>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</si>
  <si>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</si>
  <si>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</si>
  <si>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</si>
  <si>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</si>
  <si>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</si>
  <si>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</si>
  <si>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</si>
  <si>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</si>
  <si>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</si>
  <si>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</si>
  <si>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</si>
  <si>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</si>
  <si>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</si>
  <si>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</si>
  <si>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</si>
  <si>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</si>
  <si>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</si>
  <si>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</si>
  <si>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</si>
  <si>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</si>
  <si>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</si>
  <si>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</si>
  <si>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</si>
  <si>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</si>
  <si>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</si>
  <si>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</si>
  <si>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</si>
  <si>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</si>
  <si>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</si>
  <si>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</si>
  <si>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</si>
  <si>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</si>
  <si>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</si>
  <si>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</si>
  <si>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</si>
  <si>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</si>
  <si>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</si>
  <si>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</si>
  <si>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</si>
  <si>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</si>
  <si>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</si>
  <si>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</si>
  <si>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</si>
  <si>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</si>
  <si>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</si>
  <si>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</si>
  <si>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</si>
  <si>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</si>
  <si>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</si>
  <si>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</si>
  <si>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</si>
  <si>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</si>
  <si>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</si>
  <si>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</si>
  <si>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</si>
  <si>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</si>
  <si>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</si>
  <si>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</si>
  <si>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</si>
  <si>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</si>
  <si>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</si>
  <si>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</si>
  <si>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</si>
  <si>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</si>
  <si>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</si>
  <si>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</si>
  <si>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</si>
  <si>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</si>
  <si>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</si>
  <si>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</si>
  <si>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</si>
  <si>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</si>
  <si>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</si>
  <si>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</si>
  <si>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</si>
  <si>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</si>
  <si>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</si>
  <si>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</si>
  <si>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</si>
  <si>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</si>
  <si>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</si>
  <si>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</si>
  <si>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</si>
  <si>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</si>
  <si>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</si>
  <si>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</si>
  <si>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</si>
  <si>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</si>
  <si>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</si>
  <si>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</si>
  <si>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</si>
  <si>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</si>
  <si>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</si>
  <si>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</si>
  <si>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</si>
  <si>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</si>
  <si>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</si>
  <si>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</si>
  <si>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</si>
  <si>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</si>
  <si>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</si>
  <si>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</si>
  <si>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</si>
  <si>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</si>
  <si>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</si>
  <si>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</si>
  <si>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</si>
  <si>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</si>
  <si>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</si>
  <si>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</si>
  <si>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</si>
  <si>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</si>
  <si>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</si>
  <si>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</si>
  <si>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</si>
  <si>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</si>
  <si>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</si>
  <si>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</si>
  <si>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</si>
  <si>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</si>
  <si>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</si>
  <si>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</si>
  <si>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</si>
  <si>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</si>
  <si>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</si>
  <si>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</si>
  <si>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</si>
  <si>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</si>
  <si>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</si>
  <si>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</si>
  <si>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</si>
  <si>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</si>
  <si>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</si>
  <si>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</si>
  <si>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</si>
  <si>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</si>
  <si>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</si>
  <si>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</si>
  <si>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</si>
  <si>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</si>
  <si>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</si>
  <si>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</si>
  <si>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</si>
  <si>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</si>
  <si>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</si>
  <si>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</si>
  <si>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</si>
  <si>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</si>
  <si>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</si>
  <si>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</si>
  <si>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</si>
  <si>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</si>
  <si>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</si>
  <si>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</si>
  <si>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</si>
  <si>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</si>
  <si>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</si>
  <si>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</si>
  <si>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</si>
  <si>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</si>
  <si>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</si>
  <si>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</si>
  <si>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</si>
  <si>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</si>
  <si>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</si>
  <si>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</si>
  <si>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</si>
  <si>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</si>
  <si>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</si>
  <si>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</si>
  <si>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</si>
  <si>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</si>
  <si>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</si>
  <si>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</si>
  <si>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</si>
  <si>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</si>
  <si>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</si>
  <si>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</si>
  <si>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</si>
  <si>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</si>
  <si>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</si>
  <si>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</si>
  <si>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</si>
  <si>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</si>
  <si>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</si>
  <si>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</si>
  <si>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</si>
  <si>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</si>
  <si>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</si>
  <si>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</si>
  <si>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</si>
  <si>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</si>
  <si>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</si>
  <si>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</si>
  <si>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</si>
  <si>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</si>
  <si>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</si>
  <si>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</si>
  <si>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</si>
  <si>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</si>
  <si>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</si>
  <si>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</si>
  <si>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</si>
  <si>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</si>
  <si>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</si>
  <si>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</si>
  <si>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</si>
  <si>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</si>
  <si>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</si>
  <si>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</si>
  <si>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</si>
  <si>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</si>
  <si>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</si>
  <si>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</si>
  <si>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</si>
  <si>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</si>
  <si>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</si>
  <si>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</si>
  <si>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</si>
  <si>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</si>
  <si>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</si>
  <si>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</si>
  <si>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</si>
  <si>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</si>
  <si>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</si>
  <si>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</si>
  <si>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</si>
  <si>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</si>
  <si>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</si>
  <si>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</si>
  <si>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</si>
  <si>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</si>
  <si>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</si>
  <si>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</si>
  <si>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</si>
  <si>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</si>
  <si>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</si>
  <si>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</si>
  <si>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</si>
  <si>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</si>
  <si>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</si>
  <si>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</si>
  <si>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</si>
  <si>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</si>
  <si>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</si>
  <si>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</si>
  <si>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</si>
  <si>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</si>
  <si>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</si>
  <si>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</si>
  <si>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</si>
  <si>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</si>
  <si>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</si>
  <si>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</si>
  <si>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</si>
  <si>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</si>
  <si>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</si>
  <si>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</si>
  <si>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</si>
  <si>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</si>
  <si>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</si>
  <si>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</si>
  <si>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</si>
  <si>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</si>
  <si>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</si>
  <si>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</si>
  <si>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</si>
  <si>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</si>
  <si>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</si>
  <si>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</si>
  <si>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</si>
  <si>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</si>
  <si>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</si>
  <si>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</si>
  <si>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</si>
  <si>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</si>
  <si>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</si>
  <si>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</si>
  <si>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</si>
  <si>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</si>
  <si>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</si>
  <si>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</si>
  <si>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</si>
  <si>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</si>
  <si>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</si>
  <si>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</si>
  <si>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</si>
  <si>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</si>
  <si>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</si>
  <si>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</si>
  <si>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</si>
  <si>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</si>
  <si>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</si>
  <si>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</si>
  <si>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</si>
  <si>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</si>
  <si>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</si>
  <si>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</si>
  <si>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</si>
  <si>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</si>
  <si>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</si>
  <si>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</si>
  <si>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</si>
  <si>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</si>
  <si>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</si>
  <si>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</si>
  <si>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</si>
  <si>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</si>
  <si>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</si>
  <si>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</si>
  <si>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</si>
  <si>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</si>
  <si>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</si>
  <si>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</si>
  <si>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</si>
  <si>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</si>
  <si>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</si>
  <si>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</si>
  <si>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</si>
  <si>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</si>
  <si>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</si>
  <si>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</si>
  <si>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</si>
  <si>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</si>
  <si>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</si>
  <si>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</si>
  <si>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</si>
  <si>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</si>
  <si>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</si>
  <si>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</si>
  <si>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</si>
  <si>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</si>
  <si>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</si>
  <si>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</si>
  <si>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</si>
  <si>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</si>
  <si>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</si>
  <si>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</si>
  <si>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</si>
  <si>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</si>
  <si>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</si>
  <si>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</si>
  <si>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</si>
  <si>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</si>
  <si>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</si>
  <si>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</si>
  <si>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</si>
  <si>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</si>
  <si>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</si>
  <si>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</si>
  <si>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</si>
  <si>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</si>
  <si>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</si>
  <si>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</si>
  <si>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</si>
  <si>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</si>
  <si>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</si>
  <si>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</si>
  <si>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</si>
  <si>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</si>
  <si>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</si>
  <si>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</si>
  <si>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</si>
  <si>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</si>
  <si>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</si>
  <si>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</si>
  <si>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</si>
  <si>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</si>
  <si>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</si>
  <si>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</si>
  <si>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</si>
  <si>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</si>
  <si>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</si>
  <si>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</si>
  <si>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</si>
  <si>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</si>
  <si>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</si>
  <si>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</si>
  <si>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</si>
  <si>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</si>
  <si>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</si>
  <si>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</si>
  <si>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</si>
  <si>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</si>
  <si>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</si>
  <si>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</si>
  <si>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</si>
  <si>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</si>
  <si>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</si>
  <si>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</si>
  <si>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</si>
  <si>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</si>
  <si>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</si>
  <si>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</si>
  <si>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</si>
  <si>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</si>
  <si>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</si>
  <si>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</si>
  <si>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</si>
  <si>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</si>
  <si>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</si>
  <si>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</si>
  <si>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</si>
  <si>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</si>
  <si>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</si>
  <si>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</si>
  <si>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</si>
  <si>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</si>
  <si>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</si>
  <si>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</si>
  <si>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</si>
  <si>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</si>
  <si>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</si>
  <si>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</si>
  <si>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</si>
  <si>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</si>
  <si>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</si>
  <si>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</si>
  <si>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</si>
  <si>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</si>
  <si>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</si>
  <si>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</si>
  <si>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</si>
  <si>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</si>
  <si>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</si>
  <si>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</si>
  <si>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</si>
  <si>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</si>
  <si>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</si>
  <si>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</si>
  <si>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</si>
  <si>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</si>
  <si>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</si>
  <si>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</si>
  <si>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</si>
  <si>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</si>
  <si>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</si>
  <si>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</si>
  <si>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</si>
  <si>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</si>
  <si>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</si>
  <si>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</si>
  <si>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</si>
  <si>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</si>
  <si>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</si>
  <si>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</si>
  <si>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</si>
  <si>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</si>
  <si>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</si>
  <si>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</si>
  <si>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</si>
  <si>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</si>
  <si>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</si>
  <si>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</si>
  <si>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</si>
  <si>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</si>
  <si>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</si>
  <si>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</si>
  <si>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</si>
  <si>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</si>
  <si>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</si>
  <si>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</si>
  <si>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</si>
  <si>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</si>
  <si>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</si>
  <si>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</si>
  <si>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</si>
  <si>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</si>
  <si>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</si>
  <si>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</si>
  <si>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</si>
  <si>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</si>
  <si>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</si>
  <si>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</si>
  <si>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</si>
  <si>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</si>
  <si>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</si>
  <si>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</si>
  <si>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</si>
  <si>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</si>
  <si>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</si>
  <si>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</si>
  <si>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</si>
  <si>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</si>
  <si>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</si>
  <si>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</si>
  <si>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</si>
  <si>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</si>
  <si>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</si>
  <si>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</si>
  <si>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</si>
  <si>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</si>
  <si>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</si>
  <si>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</si>
  <si>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</si>
  <si>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</si>
  <si>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</si>
  <si>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</si>
  <si>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</si>
  <si>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</si>
  <si>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</si>
  <si>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</si>
  <si>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</si>
  <si>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</si>
  <si>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</si>
  <si>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</si>
  <si>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</si>
  <si>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</si>
  <si>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</si>
  <si>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</si>
  <si>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</si>
  <si>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</si>
  <si>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</si>
  <si>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</si>
  <si>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</si>
  <si>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</si>
  <si>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</si>
  <si>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</si>
  <si>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</si>
  <si>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</si>
  <si>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</si>
  <si>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</si>
  <si>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</si>
  <si>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</si>
  <si>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</si>
  <si>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</si>
  <si>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</si>
  <si>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</si>
  <si>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</si>
  <si>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</si>
  <si>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</si>
  <si>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</si>
  <si>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</si>
  <si>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</si>
  <si>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</si>
  <si>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</si>
  <si>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</si>
  <si>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</si>
  <si>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</si>
  <si>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</si>
  <si>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</si>
  <si>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</si>
  <si>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</si>
  <si>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</si>
  <si>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</si>
  <si>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</si>
  <si>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</si>
  <si>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</si>
  <si>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</si>
  <si>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</si>
  <si>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</si>
  <si>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</si>
  <si>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</si>
  <si>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</si>
  <si>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</si>
  <si>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</si>
  <si>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</si>
  <si>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</si>
  <si>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</si>
  <si>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</si>
  <si>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</si>
  <si>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</si>
  <si>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</si>
  <si>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</si>
  <si>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</si>
  <si>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</si>
  <si>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</si>
  <si>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</si>
  <si>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</si>
  <si>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</si>
  <si>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</si>
  <si>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</si>
  <si>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</si>
  <si>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</si>
  <si>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</si>
  <si>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</si>
  <si>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</si>
  <si>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</si>
  <si>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</si>
  <si>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</si>
  <si>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</si>
  <si>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</si>
  <si>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</si>
  <si>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</si>
  <si>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</si>
  <si>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</si>
  <si>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</si>
  <si>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</si>
  <si>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</si>
  <si>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</si>
  <si>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</si>
  <si>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</si>
  <si>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</si>
  <si>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</si>
  <si>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</si>
  <si>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</si>
  <si>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</si>
  <si>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</si>
  <si>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</si>
  <si>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</si>
  <si>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</si>
  <si>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</si>
  <si>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</si>
  <si>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</si>
  <si>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</si>
  <si>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</si>
  <si>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</si>
  <si>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</si>
  <si>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</si>
  <si>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</si>
  <si>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</si>
  <si>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</si>
  <si>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</si>
  <si>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</si>
  <si>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</si>
  <si>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</si>
  <si>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</si>
  <si>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</si>
  <si>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</si>
  <si>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</si>
  <si>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</si>
  <si>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</si>
  <si>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</si>
  <si>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</si>
  <si>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</si>
  <si>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</si>
  <si>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</si>
  <si>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</si>
  <si>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</si>
  <si>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</si>
  <si>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</si>
  <si>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</si>
  <si>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</si>
  <si>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</si>
  <si>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</si>
  <si>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</si>
  <si>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</si>
  <si>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</si>
  <si>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</si>
  <si>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</si>
  <si>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</si>
  <si>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</si>
  <si>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</si>
  <si>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</si>
  <si>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</si>
  <si>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</si>
  <si>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</si>
  <si>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</si>
  <si>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</si>
  <si>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</si>
  <si>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</si>
  <si>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</si>
  <si>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</si>
  <si>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</si>
  <si>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</si>
  <si>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</si>
  <si>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</si>
  <si>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</si>
  <si>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</si>
  <si>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</si>
  <si>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</si>
  <si>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</si>
  <si>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</si>
  <si>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</si>
  <si>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</si>
  <si>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</si>
  <si>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</si>
  <si>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</si>
  <si>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</si>
  <si>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</si>
  <si>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</si>
  <si>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</si>
  <si>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</si>
  <si>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</si>
  <si>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</si>
  <si>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</si>
  <si>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</si>
  <si>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</si>
  <si>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</si>
  <si>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</si>
  <si>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</si>
  <si>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</si>
  <si>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</si>
  <si>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</si>
  <si>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</si>
  <si>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</si>
  <si>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</si>
  <si>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</si>
  <si>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</si>
  <si>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</si>
  <si>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</si>
  <si>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</si>
  <si>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</si>
  <si>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</si>
  <si>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</si>
  <si>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</si>
  <si>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</si>
  <si>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</si>
  <si>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</si>
  <si>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</si>
  <si>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</si>
  <si>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</si>
  <si>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</si>
  <si>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</si>
  <si>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</si>
  <si>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</si>
  <si>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</si>
  <si>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</si>
  <si>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</si>
  <si>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</si>
  <si>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</si>
  <si>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</si>
  <si>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</si>
  <si>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</si>
  <si>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</si>
  <si>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</si>
  <si>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</si>
  <si>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</si>
  <si>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</si>
  <si>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</si>
  <si>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</si>
  <si>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</si>
  <si>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</si>
  <si>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</si>
  <si>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</si>
  <si>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</si>
  <si>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</si>
  <si>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</si>
  <si>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</si>
  <si>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</si>
  <si>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</si>
  <si>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</si>
  <si>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</si>
  <si>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</si>
  <si>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</si>
  <si>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</si>
  <si>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</si>
  <si>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</si>
  <si>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</si>
  <si>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</si>
  <si>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</si>
  <si>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</si>
  <si>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</si>
  <si>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</si>
  <si>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</si>
  <si>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</si>
  <si>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</si>
  <si>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</si>
  <si>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</si>
  <si>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</si>
  <si>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</si>
  <si>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</si>
  <si>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</si>
  <si>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</si>
  <si>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</si>
  <si>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</si>
  <si>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</si>
  <si>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</si>
  <si>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</si>
  <si>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</si>
  <si>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</si>
  <si>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</si>
  <si>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</si>
  <si>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</si>
  <si>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</si>
  <si>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</si>
  <si>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</si>
  <si>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</si>
  <si>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</si>
  <si>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</si>
  <si>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</si>
  <si>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</si>
  <si>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</si>
  <si>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</si>
  <si>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</si>
  <si>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</si>
  <si>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</si>
  <si>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</si>
  <si>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</si>
  <si>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</si>
  <si>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</si>
  <si>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</si>
  <si>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</si>
  <si>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</si>
  <si>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</si>
  <si>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</si>
  <si>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</si>
  <si>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</si>
  <si>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</si>
  <si>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</si>
  <si>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</si>
  <si>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</si>
  <si>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</si>
  <si>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</si>
  <si>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</si>
  <si>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</si>
  <si>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</si>
  <si>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</si>
  <si>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</si>
  <si>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</si>
  <si>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</si>
  <si>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</si>
  <si>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</si>
  <si>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</si>
  <si>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</si>
  <si>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</si>
  <si>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</si>
  <si>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</si>
  <si>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</si>
  <si>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</si>
  <si>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</si>
  <si>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</si>
  <si>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</si>
  <si>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</si>
  <si>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</si>
  <si>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</si>
  <si>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</si>
  <si>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</si>
  <si>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</si>
  <si>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</si>
  <si>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</si>
  <si>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</si>
  <si>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</si>
  <si>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</si>
  <si>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</si>
  <si>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</si>
  <si>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</si>
  <si>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</si>
  <si>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</si>
  <si>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</si>
  <si>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</si>
  <si>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</si>
  <si>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</si>
  <si>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</si>
  <si>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</si>
  <si>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</si>
  <si>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</si>
  <si>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</si>
  <si>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</si>
  <si>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</si>
  <si>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</si>
  <si>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</si>
  <si>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</si>
  <si>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</si>
  <si>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</si>
  <si>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</si>
  <si>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</si>
  <si>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</si>
  <si>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</si>
  <si>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</si>
  <si>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</si>
  <si>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</si>
  <si>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</si>
  <si>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</si>
  <si>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</si>
  <si>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</si>
  <si>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</si>
  <si>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</si>
  <si>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</si>
  <si>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</si>
  <si>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</si>
  <si>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</si>
  <si>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</si>
  <si>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</si>
  <si>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</si>
  <si>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</si>
  <si>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</si>
  <si>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</si>
  <si>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</si>
  <si>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</si>
  <si>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</si>
  <si>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</si>
  <si>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</si>
  <si>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</si>
  <si>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</si>
  <si>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</si>
  <si>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</si>
  <si>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</si>
  <si>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</si>
  <si>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</si>
  <si>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</si>
  <si>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</si>
  <si>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</si>
  <si>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</si>
  <si>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</si>
  <si>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</si>
  <si>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</si>
  <si>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</si>
  <si>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</si>
  <si>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</si>
  <si>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</si>
  <si>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</si>
  <si>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</si>
  <si>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</si>
  <si>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</si>
  <si>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</si>
  <si>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</si>
  <si>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</si>
  <si>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</si>
  <si>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</si>
  <si>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</si>
  <si>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</si>
  <si>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</si>
  <si>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</si>
  <si>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</si>
  <si>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</si>
  <si>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</si>
  <si>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</si>
  <si>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</si>
  <si>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</si>
  <si>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</si>
  <si>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</si>
  <si>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</si>
  <si>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</si>
  <si>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</si>
  <si>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</si>
  <si>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</si>
  <si>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</si>
  <si>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</si>
  <si>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</si>
  <si>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</si>
  <si>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</si>
  <si>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</si>
  <si>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</si>
  <si>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</si>
  <si>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</si>
  <si>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</si>
  <si>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</si>
  <si>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</si>
  <si>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</si>
  <si>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</si>
  <si>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</si>
  <si>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</si>
  <si>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</si>
  <si>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</si>
  <si>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</si>
  <si>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</si>
  <si>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</si>
  <si>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</si>
  <si>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</si>
  <si>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</si>
  <si>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</si>
  <si>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</si>
  <si>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</si>
  <si>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</si>
  <si>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</si>
  <si>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</si>
  <si>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</si>
  <si>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</si>
  <si>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</si>
  <si>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</si>
  <si>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</si>
  <si>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</si>
  <si>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</si>
  <si>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</si>
  <si>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</si>
  <si>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</si>
  <si>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</si>
  <si>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</si>
  <si>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</si>
  <si>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</si>
  <si>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</si>
  <si>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</si>
  <si>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</si>
  <si>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</si>
  <si>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</si>
  <si>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</si>
  <si>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</si>
  <si>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</si>
  <si>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</si>
  <si>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</si>
  <si>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</si>
  <si>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</si>
  <si>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</si>
  <si>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</si>
  <si>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</si>
  <si>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</si>
  <si>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</si>
  <si>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</si>
  <si>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</si>
  <si>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</si>
  <si>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</si>
  <si>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</si>
  <si>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</si>
  <si>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</si>
  <si>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</si>
  <si>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</si>
  <si>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</si>
  <si>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</si>
  <si>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</si>
  <si>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</si>
  <si>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</si>
  <si>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</si>
  <si>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</si>
  <si>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</si>
  <si>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</si>
  <si>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</si>
  <si>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</si>
  <si>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</si>
  <si>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</si>
  <si>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</si>
  <si>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</si>
  <si>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</si>
  <si>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</si>
  <si>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</si>
  <si>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</si>
  <si>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</si>
  <si>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</si>
  <si>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</si>
  <si>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</si>
  <si>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</si>
  <si>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</si>
  <si>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</si>
  <si>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</si>
  <si>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</si>
  <si>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</si>
  <si>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</si>
  <si>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</si>
  <si>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</si>
  <si>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</si>
  <si>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</si>
  <si>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</si>
  <si>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</si>
  <si>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</si>
  <si>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</si>
  <si>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</si>
  <si>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</si>
  <si>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</si>
  <si>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</si>
  <si>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</si>
  <si>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</si>
  <si>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</si>
  <si>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</si>
  <si>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</si>
  <si>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</si>
  <si>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</si>
  <si>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</si>
  <si>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</si>
  <si>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</si>
  <si>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</si>
  <si>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</si>
  <si>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</si>
  <si>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</si>
  <si>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</si>
  <si>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</si>
  <si>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</si>
  <si>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</si>
  <si>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</si>
  <si>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</si>
  <si>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</si>
  <si>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</si>
  <si>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</si>
  <si>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</si>
  <si>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</si>
  <si>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</si>
  <si>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</si>
  <si>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</si>
  <si>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</si>
  <si>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</si>
  <si>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</si>
  <si>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</si>
  <si>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</si>
  <si>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</si>
  <si>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</si>
  <si>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</si>
  <si>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</si>
  <si>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</si>
  <si>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</si>
  <si>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</si>
  <si>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</si>
  <si>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</si>
  <si>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</si>
  <si>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</si>
  <si>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</si>
  <si>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</si>
  <si>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</si>
  <si>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</si>
  <si>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</si>
  <si>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</si>
  <si>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</si>
  <si>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</si>
  <si>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</si>
  <si>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</si>
  <si>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</si>
  <si>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</si>
  <si>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</si>
  <si>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</si>
  <si>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</si>
  <si>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</si>
  <si>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</si>
  <si>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</si>
  <si>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</si>
  <si>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</si>
  <si>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</si>
  <si>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</si>
  <si>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</si>
  <si>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</si>
  <si>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</si>
  <si>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</si>
  <si>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</si>
  <si>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</si>
  <si>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</si>
  <si>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</si>
  <si>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</si>
  <si>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</si>
  <si>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</si>
  <si>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</si>
  <si>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</si>
  <si>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</si>
  <si>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</si>
  <si>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</si>
  <si>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</si>
  <si>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</si>
  <si>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</si>
  <si>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</si>
  <si>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</si>
  <si>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</si>
  <si>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</si>
  <si>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</si>
  <si>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</si>
  <si>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</si>
  <si>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</si>
  <si>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</si>
  <si>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</si>
  <si>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</si>
  <si>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</si>
  <si>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</si>
  <si>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</si>
  <si>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</si>
  <si>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</si>
  <si>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</si>
  <si>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</si>
  <si>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</si>
  <si>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</si>
  <si>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</si>
  <si>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</si>
  <si>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</si>
  <si>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</si>
  <si>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</si>
  <si>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</si>
  <si>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</si>
  <si>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</si>
  <si>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</si>
  <si>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</si>
  <si>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</si>
  <si>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</si>
  <si>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</si>
  <si>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</si>
  <si>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</si>
  <si>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</si>
  <si>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</si>
  <si>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</si>
  <si>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</si>
  <si>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</si>
  <si>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</si>
  <si>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</si>
  <si>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</si>
  <si>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</si>
  <si>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</si>
  <si>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</si>
  <si>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</si>
  <si>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</si>
  <si>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</si>
  <si>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</si>
  <si>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</si>
  <si>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</si>
  <si>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</si>
  <si>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</si>
  <si>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</si>
  <si>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</si>
  <si>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</si>
  <si>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</si>
  <si>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</si>
  <si>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</si>
  <si>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</si>
  <si>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</si>
  <si>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</si>
  <si>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</si>
  <si>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</si>
  <si>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</si>
  <si>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</si>
  <si>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</si>
  <si>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</si>
  <si>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</si>
  <si>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</si>
  <si>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</si>
  <si>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</si>
  <si>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</si>
  <si>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</si>
  <si>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</si>
  <si>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</si>
  <si>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</si>
  <si>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</si>
  <si>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</si>
  <si>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</si>
  <si>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</si>
  <si>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</si>
  <si>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</si>
  <si>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</si>
  <si>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</si>
  <si>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</si>
  <si>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</si>
  <si>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</si>
  <si>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</si>
  <si>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</si>
  <si>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</si>
  <si>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</si>
  <si>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</si>
  <si>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</si>
  <si>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</si>
  <si>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</si>
  <si>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</si>
  <si>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</si>
  <si>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</si>
  <si>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</si>
  <si>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</si>
  <si>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</si>
  <si>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</si>
  <si>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</si>
  <si>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</si>
  <si>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</si>
  <si>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</si>
  <si>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</si>
  <si>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</si>
  <si>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</si>
  <si>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</si>
  <si>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</si>
  <si>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</si>
  <si>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</si>
  <si>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</si>
  <si>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</si>
  <si>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</si>
  <si>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</si>
  <si>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</si>
  <si>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</si>
  <si>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</si>
  <si>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</si>
  <si>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</si>
  <si>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</si>
  <si>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</si>
  <si>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</si>
  <si>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</si>
  <si>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</si>
  <si>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</si>
  <si>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</si>
  <si>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</si>
  <si>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</si>
  <si>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</si>
  <si>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</si>
  <si>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</si>
  <si>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</si>
  <si>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</si>
  <si>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</si>
  <si>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</si>
  <si>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</si>
  <si>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</si>
  <si>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</si>
  <si>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</si>
  <si>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</si>
  <si>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</si>
  <si>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</si>
  <si>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</si>
  <si>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</si>
  <si>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</si>
  <si>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</si>
  <si>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</si>
  <si>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</si>
  <si>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</si>
  <si>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</si>
  <si>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</si>
  <si>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</si>
  <si>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</si>
  <si>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</si>
  <si>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</si>
  <si>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</si>
  <si>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</si>
  <si>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</si>
  <si>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</si>
  <si>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</si>
  <si>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</si>
  <si>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</si>
  <si>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</si>
  <si>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</si>
  <si>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</si>
  <si>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</si>
  <si>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</si>
  <si>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</si>
  <si>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</si>
  <si>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</si>
  <si>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</si>
  <si>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</si>
  <si>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</si>
  <si>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</si>
  <si>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</si>
  <si>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</si>
  <si>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</si>
  <si>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</si>
  <si>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</si>
  <si>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</si>
  <si>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</si>
  <si>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</si>
  <si>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</si>
  <si>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</si>
  <si>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</si>
  <si>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</si>
  <si>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</si>
  <si>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</si>
  <si>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</si>
  <si>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</si>
  <si>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</si>
  <si>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</si>
  <si>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</si>
  <si>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</si>
  <si>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</si>
  <si>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</si>
  <si>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</si>
  <si>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</si>
  <si>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</si>
  <si>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</si>
  <si>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</si>
  <si>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</si>
  <si>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</si>
  <si>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</si>
  <si>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</si>
  <si>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</si>
  <si>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</si>
  <si>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</si>
  <si>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</si>
  <si>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</si>
  <si>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</si>
  <si>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</si>
  <si>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</si>
  <si>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</si>
  <si>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</si>
  <si>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</si>
  <si>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</si>
  <si>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</si>
  <si>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</si>
  <si>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</si>
  <si>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</si>
  <si>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</si>
  <si>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</si>
  <si>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</si>
  <si>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</si>
  <si>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</si>
  <si>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</si>
  <si>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</si>
  <si>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</si>
  <si>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</si>
  <si>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</si>
  <si>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</si>
  <si>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</si>
  <si>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</si>
  <si>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</si>
  <si>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</si>
  <si>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</si>
  <si>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</si>
  <si>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</si>
  <si>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</si>
  <si>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</si>
  <si>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</si>
  <si>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</si>
  <si>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</si>
  <si>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</si>
  <si>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</si>
  <si>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</si>
  <si>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</si>
  <si>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</si>
  <si>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</si>
  <si>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</si>
  <si>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</si>
  <si>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</si>
  <si>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</si>
  <si>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</si>
  <si>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</si>
  <si>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</si>
  <si>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</si>
  <si>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</si>
  <si>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</si>
  <si>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</si>
  <si>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</si>
  <si>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</si>
  <si>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</si>
  <si>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</si>
  <si>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</si>
  <si>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</si>
  <si>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</si>
  <si>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</si>
  <si>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</si>
  <si>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</si>
  <si>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</si>
  <si>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</si>
  <si>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</si>
  <si>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</si>
  <si>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</si>
  <si>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</si>
  <si>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</si>
  <si>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</si>
  <si>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</si>
  <si>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</si>
  <si>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</si>
  <si>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</si>
  <si>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</si>
  <si>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</si>
  <si>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</si>
  <si>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</si>
  <si>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</si>
  <si>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</si>
  <si>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</si>
  <si>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</si>
  <si>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</si>
  <si>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</si>
  <si>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</si>
  <si>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</si>
  <si>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</si>
  <si>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</si>
  <si>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</si>
  <si>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</si>
  <si>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</si>
  <si>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</si>
  <si>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</si>
  <si>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</si>
  <si>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</si>
  <si>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</si>
  <si>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</si>
  <si>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</si>
  <si>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</si>
  <si>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</si>
  <si>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</si>
  <si>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</si>
  <si>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</si>
  <si>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</si>
  <si>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</si>
  <si>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</si>
  <si>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</si>
  <si>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</si>
  <si>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</si>
  <si>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</si>
  <si>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</si>
  <si>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</si>
  <si>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</si>
  <si>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</si>
  <si>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</si>
  <si>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</si>
  <si>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</si>
  <si>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</si>
  <si>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</si>
  <si>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</si>
  <si>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</si>
  <si>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</si>
  <si>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</si>
  <si>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</si>
  <si>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</si>
  <si>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</si>
  <si>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</si>
  <si>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</si>
  <si>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</si>
  <si>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</si>
  <si>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</si>
  <si>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</si>
  <si>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</si>
  <si>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</si>
  <si>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</si>
  <si>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</si>
  <si>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</si>
  <si>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</si>
  <si>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</si>
  <si>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</si>
  <si>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</si>
  <si>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</si>
  <si>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</si>
  <si>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</si>
  <si>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</si>
  <si>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</si>
  <si>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</si>
  <si>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</si>
  <si>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</si>
  <si>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</si>
  <si>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</si>
  <si>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</si>
  <si>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</si>
  <si>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</si>
  <si>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</si>
  <si>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</si>
  <si>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</si>
  <si>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</si>
  <si>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</si>
  <si>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</si>
  <si>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</si>
  <si>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</si>
  <si>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</si>
  <si>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</si>
  <si>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</si>
  <si>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</si>
  <si>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</si>
  <si>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</si>
  <si>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</si>
  <si>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</si>
  <si>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</si>
  <si>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</si>
  <si>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</si>
  <si>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</si>
  <si>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</si>
  <si>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</si>
  <si>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</si>
  <si>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</si>
  <si>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</si>
  <si>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</si>
  <si>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</si>
  <si>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</si>
  <si>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</si>
  <si>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</si>
  <si>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</si>
  <si>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</si>
  <si>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</si>
  <si>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</si>
  <si>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</si>
  <si>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</si>
  <si>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</si>
  <si>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</si>
  <si>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</si>
  <si>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</si>
  <si>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</si>
  <si>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</si>
  <si>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</si>
  <si>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</si>
  <si>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</si>
  <si>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</si>
  <si>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</si>
  <si>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</si>
  <si>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</si>
  <si>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</si>
  <si>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</si>
  <si>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</si>
  <si>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</si>
  <si>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</si>
  <si>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</si>
  <si>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</si>
  <si>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</si>
  <si>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</si>
  <si>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</si>
  <si>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</si>
  <si>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</si>
  <si>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</si>
  <si>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</si>
  <si>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</si>
  <si>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</si>
  <si>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</si>
  <si>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</si>
  <si>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</si>
  <si>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</si>
  <si>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</si>
  <si>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</si>
  <si>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</si>
  <si>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</si>
  <si>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</si>
  <si>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</si>
  <si>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</si>
  <si>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</si>
  <si>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</si>
  <si>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</si>
  <si>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</si>
  <si>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</si>
  <si>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</si>
  <si>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</si>
  <si>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</si>
  <si>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</si>
  <si>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</si>
  <si>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</si>
  <si>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</si>
  <si>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</si>
  <si>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</si>
  <si>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</si>
  <si>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</si>
  <si>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</si>
  <si>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</si>
  <si>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</si>
  <si>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</si>
  <si>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</si>
  <si>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</si>
  <si>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</si>
  <si>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</si>
  <si>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</si>
  <si>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</si>
  <si>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</si>
  <si>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</si>
  <si>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</si>
  <si>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</si>
  <si>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</si>
  <si>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</si>
  <si>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</si>
  <si>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</si>
  <si>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</si>
  <si>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</si>
  <si>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</si>
  <si>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</si>
  <si>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</si>
  <si>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</si>
  <si>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</si>
  <si>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</si>
  <si>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</si>
  <si>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</si>
  <si>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</si>
  <si>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</si>
  <si>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</si>
  <si>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</si>
  <si>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</si>
  <si>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</si>
  <si>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</si>
  <si>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</si>
  <si>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</si>
  <si>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</si>
  <si>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</si>
  <si>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</si>
  <si>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</si>
  <si>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</si>
  <si>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</si>
  <si>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</si>
  <si>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</si>
  <si>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</si>
  <si>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</si>
  <si>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</si>
  <si>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</si>
  <si>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</si>
  <si>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</si>
  <si>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</si>
  <si>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</si>
  <si>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</si>
  <si>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</si>
  <si>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</si>
  <si>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</si>
  <si>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</si>
  <si>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</si>
  <si>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</si>
  <si>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</si>
  <si>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</si>
  <si>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</si>
  <si>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</si>
  <si>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</si>
  <si>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</si>
  <si>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</si>
  <si>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</si>
  <si>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</si>
  <si>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</si>
  <si>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</si>
  <si>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</si>
  <si>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</si>
  <si>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</si>
  <si>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</si>
  <si>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</si>
  <si>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</si>
  <si>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</si>
  <si>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</si>
  <si>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</si>
  <si>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</si>
  <si>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</si>
  <si>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</si>
  <si>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</si>
  <si>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</si>
  <si>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</si>
  <si>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</si>
  <si>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</si>
  <si>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</si>
  <si>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</si>
  <si>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</si>
  <si>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</si>
  <si>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</si>
  <si>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</si>
  <si>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</si>
  <si>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</si>
  <si>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</si>
  <si>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</si>
  <si>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</si>
  <si>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</si>
  <si>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</si>
  <si>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</si>
  <si>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</si>
  <si>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</si>
  <si>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</si>
  <si>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</si>
  <si>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</si>
  <si>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</si>
  <si>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</si>
  <si>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</si>
  <si>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</si>
  <si>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</si>
  <si>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</si>
  <si>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</si>
  <si>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</si>
  <si>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</si>
  <si>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</si>
  <si>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</si>
  <si>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</si>
  <si>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</si>
  <si>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</si>
  <si>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</si>
  <si>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</si>
  <si>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</si>
  <si>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</si>
  <si>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</si>
  <si>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</si>
  <si>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</si>
  <si>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</si>
  <si>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</si>
  <si>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</si>
  <si>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</si>
  <si>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</si>
  <si>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</si>
  <si>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</si>
  <si>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</si>
  <si>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</si>
  <si>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</si>
  <si>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</si>
  <si>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</si>
  <si>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</si>
  <si>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</si>
  <si>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</si>
  <si>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</si>
  <si>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</si>
  <si>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</si>
  <si>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</si>
  <si>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</si>
  <si>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</si>
  <si>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</si>
  <si>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</si>
  <si>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</si>
  <si>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</si>
  <si>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</si>
  <si>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</si>
  <si>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</si>
  <si>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</si>
  <si>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</si>
  <si>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</si>
  <si>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</si>
  <si>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</si>
  <si>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</si>
  <si>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</si>
  <si>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</si>
  <si>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</si>
  <si>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</si>
  <si>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</si>
  <si>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</si>
  <si>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</si>
  <si>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</si>
  <si>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</si>
  <si>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</si>
  <si>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</si>
  <si>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</si>
  <si>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</si>
  <si>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</si>
  <si>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</si>
  <si>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</si>
  <si>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</si>
  <si>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</si>
  <si>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</si>
  <si>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</si>
  <si>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</si>
  <si>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</si>
  <si>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</si>
  <si>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</si>
  <si>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</si>
  <si>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</si>
  <si>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</si>
  <si>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</si>
  <si>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</si>
  <si>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</si>
  <si>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</si>
  <si>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</si>
  <si>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</si>
  <si>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</si>
  <si>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</si>
  <si>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</si>
  <si>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</si>
  <si>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</si>
  <si>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</si>
  <si>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</si>
  <si>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</si>
  <si>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</si>
  <si>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</si>
  <si>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</si>
  <si>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</si>
  <si>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</si>
  <si>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</si>
  <si>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</si>
  <si>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</si>
  <si>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</si>
  <si>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</si>
  <si>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</si>
  <si>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</si>
  <si>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</si>
  <si>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</si>
  <si>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</si>
  <si>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</si>
  <si>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</si>
  <si>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</si>
  <si>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</si>
  <si>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</si>
  <si>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</si>
  <si>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</si>
  <si>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</si>
  <si>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</si>
  <si>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</si>
  <si>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</si>
  <si>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</si>
  <si>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</si>
  <si>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</si>
  <si>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</si>
  <si>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</si>
  <si>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</si>
  <si>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</si>
  <si>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</si>
  <si>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</si>
  <si>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</si>
  <si>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</si>
  <si>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</si>
  <si>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</si>
  <si>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</si>
  <si>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</si>
  <si>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</si>
  <si>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</si>
  <si>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</si>
  <si>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</si>
  <si>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</si>
  <si>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</si>
  <si>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</si>
  <si>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</si>
  <si>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</si>
  <si>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</si>
  <si>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</si>
  <si>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</si>
  <si>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</si>
  <si>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</si>
  <si>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</si>
  <si>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</si>
  <si>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</si>
  <si>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</si>
  <si>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</si>
  <si>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</si>
  <si>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</si>
  <si>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</si>
  <si>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</si>
  <si>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</si>
  <si>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</si>
  <si>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</si>
  <si>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</si>
  <si>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</si>
  <si>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</si>
  <si>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</si>
  <si>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</si>
  <si>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</si>
  <si>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</si>
  <si>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</si>
  <si>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</si>
  <si>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</si>
  <si>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</si>
  <si>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</si>
  <si>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</si>
  <si>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</si>
  <si>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</si>
  <si>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</si>
  <si>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</si>
  <si>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</si>
  <si>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</si>
  <si>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</si>
  <si>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</si>
  <si>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</si>
  <si>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</si>
  <si>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</si>
  <si>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</si>
  <si>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</si>
  <si>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</si>
  <si>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</si>
  <si>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</si>
  <si>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</si>
  <si>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</si>
  <si>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</si>
  <si>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</si>
  <si>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</si>
  <si>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</si>
  <si>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</si>
  <si>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</si>
  <si>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</si>
  <si>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</si>
  <si>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</si>
  <si>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</si>
  <si>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</si>
  <si>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</si>
  <si>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</si>
  <si>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</si>
  <si>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</si>
  <si>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</si>
  <si>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</si>
  <si>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</si>
  <si>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</si>
  <si>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</si>
  <si>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</si>
  <si>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</si>
  <si>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</si>
  <si>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</si>
  <si>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</si>
  <si>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</si>
  <si>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</si>
  <si>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</si>
  <si>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</si>
  <si>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</si>
  <si>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</si>
  <si>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</si>
  <si>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</si>
  <si>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</si>
  <si>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</si>
  <si>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</si>
  <si>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</si>
  <si>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</si>
  <si>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</si>
  <si>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</si>
  <si>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</si>
  <si>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</si>
  <si>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</si>
  <si>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</si>
  <si>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</si>
  <si>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</si>
  <si>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</si>
  <si>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</si>
  <si>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</si>
  <si>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</si>
  <si>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</si>
  <si>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</si>
  <si>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</si>
  <si>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</si>
  <si>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</si>
  <si>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</si>
  <si>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</si>
  <si>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</si>
  <si>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</si>
  <si>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</si>
  <si>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</si>
  <si>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</si>
  <si>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</si>
  <si>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</si>
  <si>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</si>
  <si>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</si>
  <si>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</si>
  <si>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</si>
  <si>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</si>
  <si>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</si>
  <si>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</si>
  <si>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</si>
  <si>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</si>
  <si>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</si>
  <si>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</si>
  <si>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</si>
  <si>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</si>
  <si>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</si>
  <si>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</si>
  <si>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</si>
  <si>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</si>
  <si>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</si>
  <si>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</si>
  <si>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</si>
  <si>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</si>
  <si>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</si>
  <si>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</si>
  <si>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</si>
  <si>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</si>
  <si>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</si>
  <si>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</si>
  <si>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</si>
  <si>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</si>
  <si>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</si>
  <si>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</si>
  <si>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</si>
  <si>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</si>
  <si>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</si>
  <si>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</si>
  <si>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</si>
  <si>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</si>
  <si>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</si>
  <si>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</si>
  <si>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</si>
  <si>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</si>
  <si>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</si>
  <si>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</si>
  <si>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</si>
  <si>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</si>
  <si>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</si>
  <si>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</si>
  <si>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</si>
  <si>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</si>
  <si>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</si>
  <si>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</si>
  <si>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</si>
  <si>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</si>
  <si>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</si>
  <si>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</si>
  <si>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</si>
  <si>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</si>
  <si>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</si>
  <si>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</si>
  <si>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</si>
  <si>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</si>
  <si>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</si>
  <si>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</si>
  <si>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</si>
  <si>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</si>
  <si>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</si>
  <si>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</si>
  <si>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</si>
  <si>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</si>
  <si>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</si>
  <si>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</si>
  <si>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</si>
  <si>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</si>
  <si>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</si>
  <si>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</si>
  <si>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</si>
  <si>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</si>
  <si>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</si>
  <si>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</si>
  <si>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</si>
  <si>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</si>
  <si>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</si>
  <si>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</si>
  <si>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</si>
  <si>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</si>
  <si>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</si>
  <si>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</si>
  <si>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</si>
  <si>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</si>
  <si>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</si>
  <si>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</si>
  <si>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</si>
  <si>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</si>
  <si>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</si>
  <si>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</si>
  <si>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</si>
  <si>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</si>
  <si>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</si>
  <si>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</si>
  <si>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</si>
  <si>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</si>
  <si>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</si>
  <si>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</si>
  <si>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</si>
  <si>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</si>
  <si>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</si>
  <si>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</si>
  <si>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</si>
  <si>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</si>
  <si>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</si>
  <si>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</si>
  <si>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</si>
  <si>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</si>
  <si>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</si>
  <si>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</si>
  <si>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</si>
  <si>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</si>
  <si>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</si>
  <si>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</si>
  <si>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</si>
  <si>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</si>
  <si>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</si>
  <si>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</si>
  <si>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</si>
  <si>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</si>
  <si>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</si>
  <si>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</si>
  <si>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</si>
  <si>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</si>
  <si>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</si>
  <si>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</si>
  <si>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</si>
  <si>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</si>
  <si>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</si>
  <si>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</si>
  <si>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</si>
  <si>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</si>
  <si>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</si>
  <si>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</si>
  <si>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</si>
  <si>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</si>
  <si>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</si>
  <si>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</si>
  <si>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</si>
  <si>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</si>
  <si>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</si>
  <si>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</si>
  <si>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</si>
  <si>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</si>
  <si>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</si>
  <si>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</si>
  <si>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</si>
  <si>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</si>
  <si>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</si>
  <si>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</si>
  <si>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</si>
  <si>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</si>
  <si>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</si>
  <si>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</si>
  <si>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</si>
  <si>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</si>
  <si>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</si>
  <si>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</si>
  <si>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</si>
  <si>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</si>
  <si>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</si>
  <si>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</si>
  <si>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</si>
  <si>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</si>
  <si>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</si>
  <si>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</si>
  <si>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</si>
  <si>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</si>
  <si>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</si>
  <si>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</si>
  <si>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</si>
  <si>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</si>
  <si>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</si>
  <si>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</si>
  <si>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</si>
  <si>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</si>
  <si>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</si>
  <si>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</si>
  <si>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</si>
  <si>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</si>
  <si>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</si>
  <si>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</si>
  <si>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</si>
  <si>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</si>
  <si>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</si>
  <si>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</si>
  <si>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</si>
  <si>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</si>
  <si>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</si>
  <si>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</si>
  <si>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</si>
  <si>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</si>
  <si>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</si>
  <si>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</si>
  <si>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</si>
  <si>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</si>
  <si>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</si>
  <si>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</si>
  <si>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</si>
  <si>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</si>
  <si>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</si>
  <si>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</si>
  <si>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</si>
  <si>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</si>
  <si>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</si>
  <si>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</si>
  <si>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</si>
  <si>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</si>
  <si>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</si>
  <si>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</si>
  <si>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</si>
  <si>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</si>
  <si>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</si>
  <si>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</si>
  <si>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</si>
  <si>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</si>
  <si>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</si>
  <si>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</si>
  <si>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</si>
  <si>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</si>
  <si>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</si>
  <si>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</si>
  <si>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</si>
  <si>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</si>
  <si>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</si>
  <si>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</si>
  <si>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</si>
  <si>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</si>
  <si>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</si>
  <si>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</si>
  <si>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</si>
  <si>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</si>
  <si>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</si>
  <si>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</si>
  <si>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</si>
  <si>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</si>
  <si>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</si>
  <si>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</si>
  <si>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</si>
  <si>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</si>
  <si>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</si>
  <si>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</si>
  <si>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</si>
  <si>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</si>
  <si>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</si>
  <si>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</si>
  <si>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</si>
  <si>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</si>
  <si>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</si>
  <si>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</si>
  <si>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</si>
  <si>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</si>
  <si>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</si>
  <si>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</si>
  <si>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</si>
  <si>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</si>
  <si>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</si>
  <si>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</si>
  <si>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</si>
  <si>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</si>
  <si>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</si>
  <si>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</si>
  <si>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</si>
  <si>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</si>
  <si>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</si>
  <si>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</si>
  <si>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</si>
  <si>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</si>
  <si>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</si>
  <si>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</si>
  <si>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</si>
  <si>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</si>
  <si>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</si>
  <si>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</si>
  <si>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</si>
  <si>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</si>
  <si>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</si>
  <si>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</si>
  <si>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</si>
  <si>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</si>
  <si>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</si>
  <si>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</si>
  <si>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</si>
  <si>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</si>
  <si>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</si>
  <si>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</si>
  <si>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</si>
  <si>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</si>
  <si>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</si>
  <si>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</si>
  <si>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</si>
  <si>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</si>
  <si>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PCM-20251128-00000924</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</si>
  <si>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</si>
  <si>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</si>
  <si>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</si>
  <si>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</si>
  <si>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</si>
  <si>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</si>
  <si>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</si>
  <si>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</si>
  <si>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</si>
  <si>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</si>
  <si>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</si>
  <si>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</si>
  <si>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</si>
  <si>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</si>
  <si>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</si>
  <si>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</si>
  <si>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</si>
  <si>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</si>
  <si>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</si>
  <si>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</si>
  <si>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</si>
  <si>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</si>
  <si>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</si>
  <si>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</si>
  <si>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</si>
  <si>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</si>
  <si>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</si>
  <si>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</si>
  <si>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</si>
  <si>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</si>
  <si>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</si>
  <si>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</si>
  <si>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</si>
  <si>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</si>
  <si>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</si>
  <si>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</si>
  <si>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</si>
  <si>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</si>
  <si>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</si>
  <si>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</si>
  <si>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</si>
  <si>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</si>
  <si>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</si>
  <si>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</si>
  <si>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</si>
  <si>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</si>
  <si>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</si>
  <si>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</si>
  <si>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</si>
  <si>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</si>
  <si>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</si>
  <si>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</si>
  <si>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</si>
  <si>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</si>
  <si>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</si>
  <si>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</si>
  <si>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</si>
  <si>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</si>
  <si>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</si>
  <si>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</si>
  <si>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</si>
  <si>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</si>
  <si>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</si>
  <si>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</si>
  <si>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</si>
  <si>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</si>
  <si>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</si>
  <si>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</si>
  <si>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</si>
  <si>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</si>
  <si>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</si>
  <si>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</si>
  <si>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</si>
  <si>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</si>
  <si>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</si>
  <si>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</si>
  <si>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</si>
  <si>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</si>
  <si>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</si>
  <si>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</si>
  <si>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</si>
  <si>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</si>
  <si>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</si>
  <si>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</si>
  <si>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</si>
  <si>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</si>
  <si>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</si>
  <si>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</si>
  <si>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PCM-20251128-00000863</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</si>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</sst>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326.79058194444224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75" t="s">
        <v>8542</v>
      </c>
      <c r="E3" s="135" t="s">
        <v>39021</v>
      </c>
      <c r="F3" s="134">
        <v>45989.729791666665</v>
      </c>
      <c r="G3" s="133">
        <f ca="1">IFERROR(NOW()-F3,"-")</f>
        <v>9.2162037035450339E-3</v>
      </c>
      <c r="H3" s="134">
        <v>45989.723506944443</v>
      </c>
      <c r="I3" s="136" t="str">
        <f>IFERROR(VLOOKUP(D3,DB!A:F,6,0),"")</f>
        <v>Generator-SG</v>
      </c>
      <c r="J3" s="136" t="str">
        <f>IFERROR(VLOOKUP(D3,DB!A:G,7,0),"")</f>
        <v>Dead</v>
      </c>
      <c r="K3" s="132" t="s">
        <v>39024</v>
      </c>
      <c r="L3" s="131" t="str">
        <f>IFERROR(VLOOKUP(D3,DB!A:I,9,0),"")</f>
        <v>Latis</v>
      </c>
    </row>
    <row r="4" spans="1:15" s="61" customFormat="1" ht="15" customHeight="1">
      <c r="A4" s="137"/>
      <c r="B4" s="136" t="str">
        <f>IFERROR(VLOOKUP(D4,DB!A:K,11,0),"")</f>
        <v/>
      </c>
      <c r="C4" s="136"/>
      <c r="D4" s="56"/>
      <c r="E4" s="135"/>
      <c r="F4" s="134"/>
      <c r="G4" s="133">
        <f ca="1">IFERROR(NOW()-F4,"-")</f>
        <v>45989.739007870368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45989.739007870368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45989.739007870368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45989.739007870368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45989.739007870368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45989.739007870368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45989.739007870368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45989.739007870368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45989.739007870368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45989.739007870368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45989.739007870368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45989.739007870368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45989.739007870368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45989.739007870368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45989.739007870368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45989.739007870368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45989.739007870368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45989.739007870368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45989.739007870368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45989.739007870368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45989.739007870368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45989.739007870368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45989.739007870368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45989.739007870368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45989.739007870368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45989.739007870368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45989.739007870368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45989.739007870368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45989.739007870368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45989.739007870368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45989.739007870368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45989.739007870368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45989.739007870368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45989.739007870368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45989.739007870368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45989.739007870368</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45989.739007870368</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825D65F8-577C-4AC6-8A58-9174A1495AE9}"/>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5"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164.73917002315284</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5.3515888888869085</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8" t="str">
        <f>IFERROR(VLOOKUP(D5,DB!A:K,11,0),"")</f>
        <v/>
      </c>
      <c r="C5" s="18"/>
      <c r="D5" s="18"/>
      <c r="E5" s="99"/>
      <c r="F5" s="100"/>
      <c r="G5" s="101">
        <f ca="1">IFERROR(NOW()-F5,"-")</f>
        <v>45989.739007870368</v>
      </c>
      <c r="H5" s="100"/>
      <c r="I5" s="148" t="str">
        <f>IFERROR(VLOOKUP(D5,DB!A:F,6,0),"")</f>
        <v/>
      </c>
      <c r="J5" s="148" t="str">
        <f>IFERROR(VLOOKUP(D5,DB!A:G,7,0),"")</f>
        <v/>
      </c>
      <c r="K5" s="19"/>
      <c r="L5" s="14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45989.739007870368</v>
      </c>
      <c r="H6" s="100"/>
      <c r="I6" s="18" t="str">
        <f>IFERROR(VLOOKUP(D6,DB!A:F,6,0),"")</f>
        <v/>
      </c>
      <c r="J6" s="18" t="str">
        <f>IFERROR(VLOOKUP(D6,DB!A:G,7,0),"")</f>
        <v/>
      </c>
      <c r="K6" s="19" t="s">
        <v>39109</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45989.739007870368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45989.739007986114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45989.739007986114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45989.739007986114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45989.739007986114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45989.739007986114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45989.739007986114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45989.739007986114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45989.739007986114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45989.739007986114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45989.739007986114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45989.739007986114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45989.739007986114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45989.739007986114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45989.739007986114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45989.739007986114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45989.739007986114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45989.739007986114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45989.739007986114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45989.739007986114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45989.739007986114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45989.739007986114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45989.739007986114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45989.739007986114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45989.739007986114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45989.739007986114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45989.739007986114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45989.739007986114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45989.739007986114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45989.739007986114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45989.739007986114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45989.739007986114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45989.739007986114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45989.739007986114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45989.739007986114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45989.739007986114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45989.739007986114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45989.739007986114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45989.739007986114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45989.739007986114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45989.739007986114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45989.739007986114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45989.739007986114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45989.739007986114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45989.739007986114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45989.739007986114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45989.739007986114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45989.739007986114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45989.739007986114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45989.739007986114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45989.739007986114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45989.739007986114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45989.739007986114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45989.739007986114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45989.739007986114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45989.739007986114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45989.739007986114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45989.739007986114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45989.739007986114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45989.739007986114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45989.739007986114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45989.739007986114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45989.739007986114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45989.739007986114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45989.739007986114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45989.739007986114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45989.739007986114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45989.739007986114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45989.739007986114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45989.739007986114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45989.739007986114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45989.739007986114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45989.739007986114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45989.739007986114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45989.739007986114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45989.739007986114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45989.739007986114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45989.739007986114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45989.739007986114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45989.739007986114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45989.739007986114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45989.739007986114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45989.739007986114</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45989.739007986114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45989.739007986114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45989.739007986114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45989.739007986114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45989.739007986114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45989.739007986114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45989.739007986114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45989.739007986114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45989.739007986114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45989.739007986114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45989.739007986114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45989.739007986114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45989.739007986114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45989.739007986114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45989.739007986114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45989.739007986114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45989.739007986114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45989.739007986114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45989.739007986114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45989.739007986114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45989.739007986114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45989.739007986114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45989.739007986114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45989.739007986114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45989.739007986114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45989.739007986114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45989.739007986114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45989.739007986114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45989.739007986114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45989.739007986114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45989.739007986114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45989.739007986114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45989.739007986114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45989.739007986114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45989.739007986114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45989.739007986114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45989.739007986114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45989.739007986114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45989.739007986114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45989.739007986114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45989.739007986114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45989.739007986114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45989.739007986114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45989.739007986114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45989.739007986114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45989.739007986114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45989.739007986114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45989.739007986114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45989.739007986114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45989.739007986114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45989.739007986114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45989.739007986114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45989.739007986114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45989.739007986114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45989.739007986114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45989.739007986114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45989.739007986114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45989.739007986114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45989.739007986114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45989.739007986114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45989.739007986114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45989.739007986114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45989.739007986114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45989.739007986114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45989.739007986114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45989.739007986114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45989.739007986114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45989.739007986114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45989.739007986114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45989.739007986114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45989.739007986114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45989.739007986114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45989.739007986114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45989.739007986114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45989.739007986114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45989.739007986114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45989.739007986114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45989.739007986114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45989.739007986114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45989.739007986114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45989.739007986114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45989.739007986114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45989.739007986114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45989.739007986114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45989.739007986114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45989.739007986114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45989.739007986114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45989.739007986114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45989.739007986114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45989.739007986114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45989.739007986114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45989.739007986114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45989.739007986114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45989.739007986114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45989.739007986114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45989.739007986114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45989.739007986114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45989.739007986114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45989.739007986114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45989.739007986114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45989.739007986114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45989.739007986114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45989.739007986114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45989.739007986114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45989.739007986114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45989.739007986114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45989.739007986114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45989.739007986114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45989.739007986114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45989.739007986114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45989.739007986114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45989.739007986114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45989.739007986114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45989.739007986114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45989.739007986114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45989.739007986114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45989.739007986114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45989.739007986114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45989.739007986114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45989.739007986114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45989.739007986114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45989.739007986114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45989.739007986114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45989.739007986114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45989.739007986114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45989.739007986114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45989.739007986114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45989.739007986114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45989.739007986114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45989.739007986114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45989.739007986114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45989.739007986114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45989.739007986114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45989.739007986114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45989.739007986114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45989.739007986114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45989.739007986114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45989.739007986114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45989.739007986114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45989.739007986114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45989.739007986114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45989.739007986114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45989.739007986114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45989.739007986114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45989.739007986114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45989.739007986114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45989.739007986114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45989.739007986114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45989.739007986114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45989.739007986114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45989.739007986114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45989.739007986114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45989.739007986114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45989.739007986114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45989.739007986114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45989.739007986114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45989.739007986114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45989.739007986114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45989.739007986114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45989.739007986114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45989.739007986114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45989.739007986114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45989.739007986114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45989.739007986114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45989.739007986114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45989.739007986114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45989.739007986114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45989.739007986114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45989.739007986114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45989.739007986114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45989.739007986114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45989.739007986114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45989.739007986114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45989.739007986114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45989.739007986114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45989.739007986114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45989.739007986114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45989.739007986114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45989.739007986114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45989.739007986114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45989.739007986114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45989.739007986114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45989.739007986114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45989.739007986114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45989.739007986114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45989.739007986114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45989.739007986114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45989.739007986114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45989.739007986114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45989.739007986114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45989.739007986114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45989.739007986114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45989.739007986114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45989.739007986114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45989.739007986114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45989.739007986114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45989.739007986114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45989.739007986114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45989.739007986114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45989.739007986114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45989.739007986114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45989.739007986114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45989.739007986114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45989.739007986114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45989.739007986114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45989.739007986114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45989.739007986114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45989.739007986114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45989.739007986114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45989.739007986114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45989.739007986114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45989.739007986114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45989.739007986114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45989.739007986114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45989.739007986114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45989.739007986114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45989.739007986114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45989.739007986114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45989.739007986114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45989.739007986114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45989.739007986114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45989.739007986114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45989.739007986114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45989.739007986114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45989.739007986114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45989.739007986114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45989.739007986114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45989.739007986114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45989.739007986114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45989.739007986114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45989.739007986114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45989.739007986114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45989.739007986114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45989.739007986114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45989.739007986114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45989.739007986114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45989.739007986114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45989.739007986114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45989.739007986114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45989.739007986114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45989.739007986114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45989.739007986114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45989.739007986114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45989.739007986114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45989.739007986114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45989.739007986114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45989.739007986114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45989.739007986114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45989.739007986114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45989.739007986114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45989.739007986114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45989.739007986114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45989.739007986114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45989.739007986114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45989.739007986114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45989.739007986114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45989.739007986114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45989.739007986114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45989.739007986114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45989.739007986114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45989.739007986114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45989.739007986114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45989.739007986114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45989.739007986114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45989.739007986114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45989.739007986114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45989.739007986114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45989.739007986114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45989.739007986114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45989.739007986114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45989.739007986114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45989.739007986114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45989.739007986114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45989.739007986114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45989.739007986114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45989.739007986114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45989.739007986114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45989.739007986114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45989.739007986114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45989.739007986114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45989.739007986114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45989.739007986114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45989.739007986114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45989.739007986114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45989.739007986114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45989.739007986114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45989.739007986114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45989.739007986114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45989.739007986114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45989.739007986114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45989.739007986114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45989.739007986114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45989.739007986114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45989.739007986114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45989.739007986114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45989.739007986114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45989.739007986114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45989.739007986114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45989.739007986114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45989.739007986114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45989.739007986114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45989.739007986114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45989.739007986114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45989.739007986114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45989.739007986114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45989.739007986114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45989.739007986114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45989.739007986114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45989.739007986114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45989.739007986114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45989.739007986114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45989.739007986114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45989.739007986114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45989.739007986114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45989.739007986114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45989.739007986114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45989.739007986114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45989.739007986114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45989.739007986114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45989.739007986114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45989.739007986114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45989.739007986114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45989.739007986114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45989.739007986114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45989.739007986114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45989.739007986114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45989.739007986114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45989.739007986114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45989.739007986114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45989.739007986114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45989.739007986114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45989.739007986114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45989.739007986114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45989.739007986114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45989.739007986114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45989.739007986114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45989.739007986114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45989.739007986114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45989.739007986114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45989.739007986114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45989.739007986114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45989.739007986114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45989.739007986114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45989.739007986114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45989.739007986114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45989.739007986114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45989.739007986114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45989.739007986114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45989.739007986114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45989.739007986114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45989.739007986114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45989.739007986114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45989.739007986114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45989.739007986114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45989.739007986114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45989.739007986114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45989.739007986114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45989.739007986114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45989.739007986114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45989.739007986114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45989.739007986114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45989.739007986114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45989.739007986114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45989.739007986114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45989.739007986114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45989.739007986114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45989.739007986114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45989.739007986114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45989.739007986114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45989.739007986114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45989.739007986114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45989.739007986114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45989.739007986114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45989.739007986114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45989.739007986114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45989.739007986114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45989.739007986114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45989.739007986114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45989.739007986114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45989.739007986114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45989.739007986114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45989.739007986114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45989.739007986114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45989.739007986114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45989.739007986114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45989.739007986114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45989.739007986114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45989.739007986114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45989.739007986114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45989.739007986114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45989.739007986114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45989.739007986114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45989.739007986114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45989.739007986114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45989.739007986114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45989.739007986114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45989.739007986114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45989.739007986114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45989.739007986114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45989.739007986114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45989.739007986114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45989.739007986114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45989.739007986114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45989.739007986114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45989.739007986114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45989.739007986114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45989.739007986114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45989.739007986114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45989.739007986114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45989.739007986114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45989.739007986114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45989.739007986114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45989.739007986114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45989.739007986114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45989.739007986114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45989.739007986114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45989.739007986114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45989.739007986114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45989.739007986114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45989.739007986114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45989.739007986114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45989.739007986114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45989.739007986114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45989.739007986114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45989.739007986114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45989.739007986114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45989.739007986114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45989.739007986114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45989.739007986114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45989.739007986114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45989.739007986114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45989.739007986114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45989.739007986114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45989.739007986114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45989.739007986114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45989.739007986114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45989.739007986114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45989.739007986114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45989.739007986114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45989.739007986114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45989.739007986114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45989.739007986114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45989.739007986114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45989.739007986114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45989.739007986114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45989.739007986114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45989.739007986114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45989.739007986114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45989.739007986114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45989.739007986114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45989.739007986114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45989.739007986114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45989.739007986114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45989.739007986114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45989.739007986114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45989.739007986114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45989.739007986114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45989.739007986114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45989.739007986114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45989.739007986114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45989.739007986114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45989.739007986114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45989.739007986114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45989.739007986114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45989.739007986114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45989.739007986114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45989.739007986114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45989.739007986114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45989.739007986114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45989.739007986114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45989.739007986114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45989.739007986114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45989.739007986114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45989.739007986114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45989.739007986114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45989.739007986114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45989.739007986114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45989.739007986114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45989.739007986114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45989.739007986114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45989.739007986114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45989.739007986114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45989.739007986114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45989.739007986114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45989.739007986114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45989.739007986114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45989.739007986114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45989.739007986114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45989.739007986114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45989.739007986114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45989.739007986114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45989.739007986114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45989.739007986114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45989.739007986114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45989.739007986114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45989.739007986114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45989.739007986114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45989.739007986114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45989.739007986114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45989.739007986114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45989.739007986114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45989.739007986114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45989.739007986114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45989.739007986114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45989.739007986114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45989.739007986114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45989.739007986114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45989.739007986114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45989.739007986114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45989.739007986114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45989.739007986114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45989.739007986114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45989.739007986114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45989.739007986114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45989.739007986114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45989.739007986114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45989.739007986114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45989.739007986114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45989.739007986114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45989.739007986114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45989.739007986114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45989.739007986114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45989.739007986114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45989.739007986114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45989.739007986114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45989.739007986114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45989.739007986114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45989.739007986114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45989.739007986114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45989.739007986114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45989.739007986114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45989.739007986114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45989.739007986114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45989.739007986114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45989.739007986114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45989.739007986114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45989.739007986114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45989.739007986114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45989.739007986114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45989.739007986114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45989.739007986114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45989.739007986114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45989.739007986114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45989.739007986114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45989.739007986114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45989.739007986114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45989.739007986114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45989.739007986114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45989.739007986114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45989.739007986114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45989.739007986114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45989.739007986114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45989.739007986114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45989.739007986114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45989.739007986114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45989.739007986114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45989.739007986114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45989.739007986114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45989.739007986114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45989.739007986114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45989.739007986114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45989.739007986114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45989.739007986114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45989.739007986114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45989.739007986114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45989.739007986114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45989.739007986114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45989.739007986114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45989.739007986114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45989.739007986114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45989.739007986114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45989.739007986114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45989.739007986114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45989.739007986114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45989.739007986114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45989.739007986114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45989.739007986114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45989.739007986114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45989.739007986114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45989.739007986114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45989.739007986114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45989.739007986114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45989.739007986114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45989.739007986114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45989.739007986114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45989.739007986114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45989.739007986114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45989.739007986114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45989.739007986114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45989.739007986114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45989.739007986114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45989.739007986114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45989.739007986114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45989.739007986114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45989.739007986114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45989.739007986114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45989.739007986114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45989.739007986114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45989.739007986114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45989.739007986114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45989.739007986114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45989.739007986114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45989.739007986114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45989.739007986114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45989.739007986114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45989.739007986114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45989.739007986114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45989.739007986114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45989.739007986114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45989.739007986114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45989.739007986114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45989.739007986114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45989.739007986114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45989.739007986114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45989.739007986114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45989.739007986114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45989.739007986114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45989.739007986114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45989.739007986114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45989.739007986114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45989.739007986114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45989.739007986114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45989.739007986114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45989.739007986114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45989.739007986114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45989.739007986114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45989.739007986114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45989.739007986114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45989.739007986114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45989.739007986114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45989.739007986114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45989.739007986114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45989.739007986114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45989.739007986114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45989.739007986114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45989.739007986114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45989.739007986114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45989.739007986114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45989.739007986114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45989.739007986114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45989.739007986114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45989.739007986114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45989.739007986114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45989.739007986114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45989.739007986114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45989.739007986114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45989.739007986114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45989.739007986114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45989.739007986114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45989.739007986114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45989.739007986114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45989.739007986114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45989.739007986114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45989.739007986114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45989.739007986114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45989.739007986114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45989.739007986114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45989.739007986114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45989.739007986114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45989.739007986114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45989.739007986114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45989.739007986114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45989.739007986114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45989.739007986114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45989.739007986114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45989.739007986114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45989.739007986114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45989.739007986114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45989.739007986114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45989.739007986114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45989.739007986114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45989.739007986114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45989.739007986114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45989.739007986114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45989.739007986114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45989.739007986114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45989.739007986114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45989.739007986114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45989.739007986114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45989.739007986114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45989.739007986114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45989.739007986114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45989.739007986114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45989.739007986114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45989.739007986114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45989.739007986114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45989.739007986114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45989.739007986114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45989.739007986114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45989.739007986114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45989.739007986114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45989.739007986114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45989.739007986114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45989.739007986114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45989.739007986114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45989.739007986114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45989.739007986114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45989.739007986114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45989.739007986114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45989.739007986114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45989.739007986114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45989.739007986114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45989.739007986114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45989.739007986114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45989.739007986114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45989.739007986114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45989.739007986114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45989.739007986114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45989.739007986114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45989.739007986114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45989.739007986114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45989.739007986114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45989.739007986114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45989.739007986114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45989.739007986114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45989.739007986114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45989.739007986114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45989.739007986114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45989.739007986114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45989.739007986114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45989.739007986114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45989.739007986114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45989.739007986114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45989.739007986114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45989.739007986114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45989.739007986114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45989.739007986114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45989.739007986114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45989.739007986114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45989.739007986114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45989.739007986114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45989.739007986114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45989.739007986114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45989.739007986114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45989.739007986114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45989.739007986114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45989.739007986114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45989.739007986114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45989.739007986114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45989.739007986114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45989.739007986114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45989.739007986114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45989.739007986114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45989.739007986114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45989.739007986114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45989.739007986114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45989.739007986114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45989.739007986114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45989.739007986114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45989.739007986114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45989.739007986114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45989.739007986114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45989.739007986114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45989.739007986114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45989.739007986114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45989.739007986114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45989.739007986114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45989.739007986114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45989.739007986114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45989.739007986114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45989.739007986114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45989.739007986114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45989.739007986114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45989.739007986114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45989.739007986114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45989.739007986114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45989.739007986114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45989.739007986114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45989.739007986114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45989.739007986114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45989.739007986114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45989.739007986114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45989.739007986114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45989.739007986114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45989.739007986114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45989.739007986114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45989.739007986114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45989.739007986114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45989.739007986114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45989.739007986114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45989.739007986114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45989.739007986114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45989.739007986114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45989.739007986114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45989.739007986114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45989.739007986114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45989.739007986114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45989.739007986114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45989.739007986114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45989.739007986114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45989.739007986114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45989.739007986114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45989.739007986114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45989.739007986114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45989.739007986114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45989.739007986114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45989.739007986114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45989.739007986114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45989.739007986114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45989.739007986114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45989.739007986114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45989.739007986114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45989.739007986114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45989.739007986114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45989.739007986114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45989.739007986114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45989.739007986114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45989.739007986114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45989.739007986114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45989.739007986114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45989.739007986114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45989.739007986114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45989.739007986114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45989.739007986114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45989.739007986114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45989.739007986114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45989.739007986114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45989.739007986114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45989.739007986114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45989.739007986114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45989.739007986114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45989.739007986114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45989.739007986114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45989.739007986114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45989.739007986114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45989.739007986114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45989.739007986114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45989.739007986114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45989.739007986114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45989.739007986114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45989.739007986114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45989.739007986114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45989.739007986114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45989.739007986114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45989.739007986114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45989.739007986114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45989.739007986114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45989.739007986114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45989.739007986114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45989.739007986114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45989.739007986114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45989.739007986114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45989.739007986114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45989.739007986114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45989.739007986114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45989.739007986114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45989.739007986114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45989.739007986114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45989.739007986114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45989.739007986114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45989.739007986114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45989.739007986114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45989.739007986114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45989.739007986114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45989.739007986114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45989.739007986114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45989.739007986114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45989.739007986114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45989.739007986114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45989.739007986114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45989.739007986114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45989.739007986114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45989.739007986114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45989.739007986114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45989.739007986114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45989.739007986114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45989.739007986114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45989.739007986114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45989.739007986114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45989.739007986114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45989.739007986114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45989.739007986114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45989.739007986114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45989.739007986114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45989.739007986114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45989.739007986114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45989.739007986114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45989.739007986114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45989.739007986114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45989.739007986114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45989.739007986114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45989.739007986114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45989.739007986114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45989.739007986114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45989.739007986114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45989.739007986114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45989.739007986114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45989.739007986114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45989.739007986114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45989.739007986114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45989.739007986114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45989.739007986114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45989.739007986114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45989.739007986114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45989.739007986114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45989.739007986114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45989.739007986114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45989.739007986114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45989.739007986114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45989.739007986114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45989.739007986114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45989.739007986114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45989.739007986114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45989.739007986114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45989.739007986114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45989.739007986114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45989.739007986114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45989.739007986114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45989.739007986114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45989.739007986114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45989.739007986114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45989.739007986114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45989.739007986114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45989.739007986114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45989.739007986114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45989.739007986114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45989.739007986114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45989.739007986114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45989.739007986114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45989.739007986114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45989.739007986114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45989.739007986114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45989.739007986114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45989.739007986114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45989.739007986114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45989.739007986114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45989.739007986114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45989.739007986114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45989.739007986114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45989.739007986114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45989.739007986114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45989.739007986114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45989.739007986114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45989.739007986114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45989.739007986114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45989.739007986114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45989.739007986114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45989.739007986114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45989.739007986114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45989.739007986114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45989.739007986114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45989.739007986114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45989.739007986114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45989.739007986114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45989.739007986114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286.25829027777218</v>
      </c>
      <c r="H2" s="92">
        <v>45703.474768518521</v>
      </c>
      <c r="I2" s="92" t="str">
        <f>IFERROR(VLOOKUP(D2,DB!A:F,6,0),"")</f>
        <v>SCECO</v>
      </c>
      <c r="J2" s="92" t="str">
        <f>IFERROR(VLOOKUP(D2,DB!A:G,7,0),"")</f>
        <v>Dead</v>
      </c>
      <c r="K2" s="94" t="s">
        <v>39111</v>
      </c>
      <c r="L2" s="88" t="str">
        <f>IFERROR(VLOOKUP(D2,DB!A:I,9,0),"")</f>
        <v>Latis</v>
      </c>
    </row>
    <row r="3" spans="1:16" ht="15" customHeight="1">
      <c r="A3" s="110" t="s">
        <v>39112</v>
      </c>
      <c r="B3" s="88" t="str">
        <f>IFERROR(VLOOKUP(D3,DB!A:K,11,0),"")</f>
        <v>R4</v>
      </c>
      <c r="C3" s="90">
        <v>2</v>
      </c>
      <c r="D3" s="88" t="s">
        <v>36001</v>
      </c>
      <c r="E3" s="91" t="s">
        <v>39021</v>
      </c>
      <c r="F3" s="92">
        <v>45989.70108796296</v>
      </c>
      <c r="G3" s="93">
        <f t="shared" ref="G3:G65" ca="1" si="0">IFERROR(NOW()-F3,"")</f>
        <v>3.7919907408650033E-2</v>
      </c>
      <c r="H3" s="92">
        <v>45989.719317129631</v>
      </c>
      <c r="I3" s="110" t="str">
        <f>IFERROR(VLOOKUP(D3,DB!A:F,6,0),"")</f>
        <v>SCECO</v>
      </c>
      <c r="J3" s="110" t="str">
        <f>IFERROR(VLOOKUP(D3,DB!A:G,7,0),"")</f>
        <v>Dead</v>
      </c>
      <c r="K3" s="94" t="s">
        <v>39113</v>
      </c>
      <c r="L3" s="88" t="str">
        <f>IFERROR(VLOOKUP(D3,DB!A:I,9,0),"")</f>
        <v>Latis</v>
      </c>
    </row>
    <row r="4" spans="1:16" ht="15" customHeight="1">
      <c r="A4" s="110"/>
      <c r="B4" s="88" t="str">
        <f>IFERROR(VLOOKUP(D4,DB!A:K,11,0),"")</f>
        <v/>
      </c>
      <c r="C4" s="90"/>
      <c r="D4" s="88"/>
      <c r="E4" s="91"/>
      <c r="F4" s="92"/>
      <c r="G4" s="93">
        <f t="shared" ca="1" si="0"/>
        <v>45989.739007870368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45989.739007870368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45989.739007870368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45989.739007870368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45989.739007870368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45989.739007870368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45989.739007870368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45989.739007870368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45989.739007870368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45989.739007870368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45989.739007870368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45989.739007870368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45989.739007870368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45989.739007870368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45989.739007870368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45989.739007870368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45989.739007870368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45989.739007870368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45989.739007870368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45989.739007870368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45989.739007870368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45989.739007870368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45989.739007870368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45989.739007870368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45989.739007870368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45989.739007870368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45989.739007870368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45989.739007870368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45989.739007870368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45989.739007870368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45989.739007870368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45989.739007870368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45989.739007870368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45989.739007870368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45989.739007870368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45989.739007870368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45989.739007870368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45989.739007870368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45989.739007870368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45989.739007870368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45989.739007870368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45989.739007870368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45989.739007870368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45989.739007870368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45989.739007870368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45989.739007870368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45989.739007870368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45989.739007870368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45989.739007870368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45989.739007870368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45989.739007870368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45989.739007870368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45989.739007870368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45989.739007870368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45989.739007870368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45989.739007870368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45989.739007870368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45989.739007870368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45989.739007870368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45989.739007870368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45989.739007870368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45989.739007870368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45989.739007870368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45989.739007870368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45989.739007870368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45989.739007870368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45989.739007870368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45989.739007870368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45989.739007870368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45989.739007870368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45989.739007870368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45989.739007870368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45989.739007870368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45989.739007870368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45989.739007870368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45989.739007870368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45989.739007870368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45989.739007870368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45989.739007870368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45989.739007870368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45989.739007870368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45989.739007870368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45989.739007870368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45989.739007870368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45989.739007870368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45989.739007870368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45989.739007870368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45989.739007870368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45989.739007870368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45989.739007870368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45989.739007870368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45989.739007870368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45989.739007870368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45989.739007870368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45989.739007870368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45989.739007870368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45989.739007870368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45989.739007870368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45989.739007870368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45989.739007870368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45989.739007870368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45989.739007870368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45989.739007870368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45989.739007870368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45989.739007870368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45989.739007870368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45989.739007870368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45989.739007870368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45989.739007870368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45989.739007870368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45989.739007870368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45989.739007870368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45989.739007870368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45989.739007870368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45989.739007870368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45989.739007870368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45989.739007870368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45989.739007870368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45989.739007870368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45989.739007870368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45989.739007870368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45989.739007870368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45989.739007870368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45989.739007870368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45989.739007870368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45989.739007870368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45989.739007870368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45989.739007870368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45989.739007870368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45989.739007870368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45989.739007870368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45989.739007870368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45989.739007870368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45989.739007870368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45989.739007870368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45989.739007870368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45989.739007870368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45989.739007870368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45989.739007870368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45989.739007870368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45989.739007870368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45989.739007870368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45989.739007870368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45989.739007870368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45989.739007870368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45989.739007870368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45989.739007870368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45989.739007870368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45989.739007870368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45989.739007870368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45989.739007870368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45989.739007870368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45989.739007870368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45989.739007870368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45989.739007870368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45989.739007870368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45989.739007870368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45989.739007870368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45989.739007870368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45989.739007870368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45989.739007870368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45989.739007870368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45989.739007870368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45989.739007870368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45989.739007870368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45989.739007870368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45989.739007870368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45989.739007870368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45989.739007870368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45989.739007870368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45989.739007870368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45989.739007870368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45989.739007870368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45989.739007870368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45989.739007870368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45989.739007870368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45989.739007870368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45989.739007870368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45989.739007870368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45989.739007870368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45989.739007870368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45989.739007870368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45989.739007870368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45989.739007870368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45989.739007870368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45989.739007870368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45989.739007870368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45989.739007870368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45989.739007870368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45989.739007870368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45989.739007870368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45989.739007870368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45989.739007870368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45989.739007870368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45989.739007870368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45989.739007870368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45989.739007870368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45989.739007870368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45989.739007870368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45989.739007870368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45989.739007870368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45989.739007870368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45989.739007870368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45989.739007870368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45989.739007870368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45989.739007870368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45989.739007870368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45989.739007870368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45989.739007870368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45989.739007870368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45989.739007870368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45989.739007870368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45989.739007870368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45989.739007870368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45989.739007870368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45989.739007870368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45989.739007870368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45989.739007870368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45989.739007870368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45989.739007870368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45989.739007870368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45989.739007870368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45989.739007870368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45989.739007870368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45989.739007870368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45989.739007870368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45989.739007870368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45989.739007870368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45989.739007870368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45989.739007870368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45989.739007870368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45989.739007870368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45989.739007870368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45989.739007870368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45989.739007870368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45989.739007870368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45989.739007870368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45989.739007870368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45989.739007870368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45989.739007870368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45989.739007870368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45989.739007870368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45989.739007870368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45989.739007870368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45989.739007870368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45989.739007870368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45989.739007870368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45989.739007870368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45989.739007870368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45989.739007870368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45989.739007870368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45989.739007870368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45989.739007870368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45989.739007870368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45989.739007870368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45989.739007870368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45989.739007870368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45989.739007870368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45989.739007870368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45989.739007870368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45989.739007870368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45989.739007870368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45989.739007870368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45989.739007870368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45989.739007870368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45989.739007870368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45989.739007870368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45989.739007870368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45989.739007870368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45989.739007870368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45989.739007870368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45989.739007870368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45989.739007870368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45989.739007870368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45989.739007870368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45989.739007870368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45989.739007870368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45989.739007870368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45989.739007870368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45989.739007870368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45989.739007870368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45989.739007870368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45989.739007870368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45989.739007870368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45989.739007870368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45989.739007870368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45989.739007870368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45989.739007870368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45989.739007870368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45989.739007870368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45989.739007870368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45989.739007870368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45989.739007870368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45989.739007870368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45989.739007870368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45989.739007870368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45989.739007870368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45989.739007870368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45989.739007870368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45989.739007870368</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39114</v>
      </c>
      <c r="B2" s="37" t="str">
        <f>IFERROR(VLOOKUP(D2,DB!A:K,11,0),"")</f>
        <v>R5</v>
      </c>
      <c r="C2" s="37">
        <v>3</v>
      </c>
      <c r="D2" s="103" t="s">
        <v>36011</v>
      </c>
      <c r="E2" s="37" t="s">
        <v>39021</v>
      </c>
      <c r="F2" s="38">
        <v>45891.832060185188</v>
      </c>
      <c r="G2" s="105">
        <f ca="1">IFERROR(NOW()-F2,"")</f>
        <v>97.906947800925991</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39102</v>
      </c>
      <c r="F3" s="38">
        <v>45926.188877314817</v>
      </c>
      <c r="G3" s="105">
        <f t="shared" ref="G3" ca="1" si="0">IFERROR(NOW()-F3,"")</f>
        <v>63.550130671297666</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39102</v>
      </c>
      <c r="F4" s="107">
        <v>45948.661111111112</v>
      </c>
      <c r="G4" s="108">
        <f t="shared" ref="G4" ca="1" si="1">IFERROR(NOW()-F4,"")</f>
        <v>41.077896875001898</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07">
        <v>45981.373298611114</v>
      </c>
      <c r="G5" s="108">
        <f ca="1">IFERROR(NOW()-F5,"")</f>
        <v>8.3657092592547997</v>
      </c>
      <c r="H5" s="144">
        <v>45981.360798611109</v>
      </c>
      <c r="I5" s="106" t="str">
        <f>IFERROR(VLOOKUP(D5,DB!A:F,6,0),"")</f>
        <v>SCECO</v>
      </c>
      <c r="J5" s="106" t="str">
        <f>IFERROR(VLOOKUP(D5,DB!A:G,7,0),"")</f>
        <v>Dead</v>
      </c>
      <c r="K5" s="106" t="s">
        <v>39121</v>
      </c>
      <c r="L5" s="106" t="str">
        <f>IFERROR(VLOOKUP(D5,DB!A:I,9,0),"")</f>
        <v>Latis</v>
      </c>
    </row>
    <row r="6" spans="1:13" ht="15.75">
      <c r="A6" s="37"/>
      <c r="B6" s="37" t="str">
        <f>IFERROR(VLOOKUP(D6,DB!A:K,11,0),"")</f>
        <v/>
      </c>
      <c r="C6" s="37"/>
      <c r="D6" s="147"/>
      <c r="E6" s="37"/>
      <c r="F6" s="38"/>
      <c r="G6" s="143">
        <f t="shared" ref="G6:G14" ca="1" si="2">IFERROR(NOW()-F6,"")</f>
        <v>45989.739007870368</v>
      </c>
      <c r="H6" s="38"/>
      <c r="I6" s="37" t="str">
        <f>IFERROR(VLOOKUP(D6,DB!A:F,6,0),"")</f>
        <v/>
      </c>
      <c r="J6" s="37" t="str">
        <f>IFERROR(VLOOKUP(D6,DB!A:G,7,0),"")</f>
        <v/>
      </c>
      <c r="K6" s="37"/>
      <c r="L6" s="37" t="str">
        <f>IFERROR(VLOOKUP(D6,DB!A:I,9,0),"")</f>
        <v/>
      </c>
    </row>
    <row r="7" spans="1:13">
      <c r="A7" s="37"/>
      <c r="B7" s="37" t="str">
        <f>IFERROR(VLOOKUP(D7,DB!A:K,11,0),"")</f>
        <v/>
      </c>
      <c r="C7" s="37"/>
      <c r="D7"/>
      <c r="E7" s="37"/>
      <c r="F7" s="38"/>
      <c r="G7" s="143">
        <f t="shared" ca="1" si="2"/>
        <v>45989.739007870368</v>
      </c>
      <c r="H7" s="38"/>
      <c r="I7" s="37" t="str">
        <f>IFERROR(VLOOKUP(D7,DB!A:F,6,0),"")</f>
        <v/>
      </c>
      <c r="J7" s="37" t="str">
        <f>IFERROR(VLOOKUP(D7,DB!A:G,7,0),"")</f>
        <v/>
      </c>
      <c r="K7" s="37"/>
      <c r="L7" s="37" t="str">
        <f>IFERROR(VLOOKUP(D7,DB!A:I,9,0),"")</f>
        <v/>
      </c>
    </row>
    <row r="8" spans="1:13">
      <c r="A8" s="37"/>
      <c r="B8" s="37" t="str">
        <f>IFERROR(VLOOKUP(D8,DB!A:K,11,0),"")</f>
        <v/>
      </c>
      <c r="C8" s="37"/>
      <c r="D8" s="146"/>
      <c r="E8" s="37"/>
      <c r="F8" s="38"/>
      <c r="G8" s="143">
        <f t="shared" ca="1" si="2"/>
        <v>45989.739007870368</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45989.739007870368</v>
      </c>
      <c r="H9" s="38"/>
      <c r="I9" s="37" t="str">
        <f>IFERROR(VLOOKUP(D9,DB!A:F,6,0),"")</f>
        <v/>
      </c>
      <c r="J9" s="37" t="str">
        <f>IFERROR(VLOOKUP(D9,DB!A:G,7,0),"")</f>
        <v/>
      </c>
      <c r="K9" s="37"/>
      <c r="L9" s="37" t="str">
        <f>IFERROR(VLOOKUP(D9,DB!A:I,9,0),"")</f>
        <v/>
      </c>
    </row>
    <row r="10" spans="1:13">
      <c r="A10" s="37"/>
      <c r="B10" s="37" t="str">
        <f>IFERROR(VLOOKUP(D10,DB!A:K,11,0),"")</f>
        <v/>
      </c>
      <c r="C10" s="37"/>
      <c r="D10" s="146"/>
      <c r="E10" s="37"/>
      <c r="F10" s="38"/>
      <c r="G10" s="143">
        <f t="shared" ca="1" si="2"/>
        <v>45989.739007870368</v>
      </c>
      <c r="H10" s="38"/>
      <c r="I10" s="37" t="str">
        <f>IFERROR(VLOOKUP(D10,DB!A:F,6,0),"")</f>
        <v/>
      </c>
      <c r="J10" s="37" t="str">
        <f>IFERROR(VLOOKUP(D10,DB!A:G,7,0),"")</f>
        <v/>
      </c>
      <c r="K10" s="37"/>
      <c r="L10" s="37" t="str">
        <f>IFERROR(VLOOKUP(D10,DB!A:I,9,0),"")</f>
        <v/>
      </c>
    </row>
    <row r="11" spans="1:13">
      <c r="A11" s="37"/>
      <c r="B11" s="37" t="str">
        <f>IFERROR(VLOOKUP(D11,DB!A:K,11,0),"")</f>
        <v/>
      </c>
      <c r="C11" s="37"/>
      <c r="D11" s="146"/>
      <c r="E11" s="37"/>
      <c r="F11" s="38"/>
      <c r="G11" s="143">
        <f t="shared" ca="1" si="2"/>
        <v>45989.739007870368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45989.739007870368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45989.739007870368</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45989.739007870368</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ca="1">IFERROR(NOW()-F15,"")</f>
        <v>45989.739007870368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45989.739007870368</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45989.739007870368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45989.739007870368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45989.739007870368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45989.739007870368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45989.739007870368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45989.739007870368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45989.739007870368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45989.739007870368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45989.739007870368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45989.739007870368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45989.739007870368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45989.739007870368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45989.739007870368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45989.739007870368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45989.739007870368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45989.739007870368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45989.739007870368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45989.739007870368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45989.739007870368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45989.739007870368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45989.739007870368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45989.739007870368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45989.739007870368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45989.739007870368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45989.739007870368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45989.739007870368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45989.739007870368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45989.739007870368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45989.739007870368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45989.739007870368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45989.739007870368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45989.739007870368</v>
      </c>
      <c r="H48" s="38"/>
      <c r="I48" s="37" t="str">
        <f>IFERROR(VLOOKUP(D48,DB!A:F,6,0),"")</f>
        <v/>
      </c>
      <c r="J48" s="37" t="str">
        <f>IFERROR(VLOOKUP(D48,DB!A:G,7,0),"")</f>
        <v/>
      </c>
      <c r="K48" s="37"/>
      <c r="L48" s="37" t="str">
        <f>IFERROR(VLOOKUP(D48,DB!A:I,9,0),"")</f>
        <v/>
      </c>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row r="57" spans="1:12">
      <c r="A57" s="103"/>
      <c r="B57" s="103"/>
      <c r="C57" s="103"/>
      <c r="D57" s="103"/>
      <c r="E57" s="103"/>
      <c r="F57" s="144"/>
      <c r="G57" s="105"/>
      <c r="H57" s="144"/>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45989.739007870368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45989.739007870368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45989.739007870368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45989.739007870368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45989.739007870368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45989.739007870368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45989.739007870368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45989.739007870368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45989.739007870368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45989.739007870368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45989.739007870368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45989.739007870368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45989.739007870368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45989.739007870368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45989.739007870368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45989.739007870368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45989.739007870368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45989.739007870368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45989.739007870368</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2025-11-28T14:46:08Z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