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18" documentId="13_ncr:1_{F6CB121F-512D-4AA6-A0C1-0FB36C537598}" xr6:coauthVersionLast="47" xr6:coauthVersionMax="47" xr10:uidLastSave="{83A7C7EB-7819-46DD-B148-CA44EA9FDA3E}"/>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<sst xmlns="http://schemas.openxmlformats.org/spreadsheetml/2006/main" count="180277" uniqueCount="39124">
  <si>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</si>
  <si>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</si>
  <si>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</si>
  <si>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</si>
  <si>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</si>
  <si>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</si>
  <si>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</si>
  <si>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</si>
  <si>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</si>
  <si>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</si>
  <si>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</si>
  <si>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</si>
  <si>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</si>
  <si>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</si>
  <si>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</si>
  <si>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</si>
  <si>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</si>
  <si>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</si>
  <si>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</si>
  <si>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</si>
  <si>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</si>
  <si>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</si>
  <si>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</si>
  <si>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</si>
  <si>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</si>
  <si>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</si>
  <si>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</si>
  <si>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</si>
  <si>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</si>
  <si>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</si>
  <si>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</si>
  <si>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</si>
  <si>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</si>
  <si>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</si>
  <si>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</si>
  <si>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</si>
  <si>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</si>
  <si>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</si>
  <si>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</si>
  <si>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</si>
  <si>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</si>
  <si>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</si>
  <si>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</si>
  <si>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</si>
  <si>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</si>
  <si>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</si>
  <si>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</si>
  <si>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</si>
  <si>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</si>
  <si>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</si>
  <si>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</si>
  <si>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</si>
  <si>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</si>
  <si>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</si>
  <si>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</si>
  <si>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</si>
  <si>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</si>
  <si>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</si>
  <si>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</si>
  <si>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</si>
  <si>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</si>
  <si>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</si>
  <si>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</si>
  <si>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</si>
  <si>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</si>
  <si>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</si>
  <si>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</si>
  <si>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</si>
  <si>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</si>
  <si>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</si>
  <si>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</si>
  <si>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</si>
  <si>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</si>
  <si>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</si>
  <si>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</si>
  <si>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</si>
  <si>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</si>
  <si>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</si>
  <si>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</si>
  <si>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</si>
  <si>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</si>
  <si>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</si>
  <si>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</si>
  <si>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</si>
  <si>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</si>
  <si>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</si>
  <si>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</si>
  <si>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</si>
  <si>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</si>
  <si>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</si>
  <si>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</si>
  <si>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</si>
  <si>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</si>
  <si>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</si>
  <si>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</si>
  <si>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</si>
  <si>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</si>
  <si>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</si>
  <si>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</si>
  <si>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</si>
  <si>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</si>
  <si>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</si>
  <si>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</si>
  <si>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</si>
  <si>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</si>
  <si>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</si>
  <si>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</si>
  <si>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</si>
  <si>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</si>
  <si>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</si>
  <si>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</si>
  <si>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</si>
  <si>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</si>
  <si>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</si>
  <si>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</si>
  <si>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</si>
  <si>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</si>
  <si>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</si>
  <si>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</si>
  <si>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</si>
  <si>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</si>
  <si>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</si>
  <si>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</si>
  <si>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</si>
  <si>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</si>
  <si>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</si>
  <si>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</si>
  <si>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</si>
  <si>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</si>
  <si>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</si>
  <si>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</si>
  <si>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</si>
  <si>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</si>
  <si>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</si>
  <si>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</si>
  <si>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</si>
  <si>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</si>
  <si>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</si>
  <si>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</si>
  <si>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</si>
  <si>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</si>
  <si>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</si>
  <si>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</si>
  <si>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</si>
  <si>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</si>
  <si>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</si>
  <si>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</si>
  <si>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</si>
  <si>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</si>
  <si>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</si>
  <si>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</si>
  <si>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</si>
  <si>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</si>
  <si>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</si>
  <si>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</si>
  <si>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</si>
  <si>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</si>
  <si>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</si>
  <si>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</si>
  <si>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</si>
  <si>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</si>
  <si>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</si>
  <si>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</si>
  <si>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</si>
  <si>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</si>
  <si>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</si>
  <si>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</si>
  <si>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</si>
  <si>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</si>
  <si>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</si>
  <si>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</si>
  <si>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</si>
  <si>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</si>
  <si>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</si>
  <si>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</si>
  <si>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</si>
  <si>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</si>
  <si>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</si>
  <si>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</si>
  <si>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</si>
  <si>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</si>
  <si>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</si>
  <si>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</si>
  <si>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</si>
  <si>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</si>
  <si>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</si>
  <si>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</si>
  <si>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</si>
  <si>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</si>
  <si>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</si>
  <si>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</si>
  <si>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</si>
  <si>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</si>
  <si>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</si>
  <si>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</si>
  <si>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</si>
  <si>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</si>
  <si>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</si>
  <si>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</si>
  <si>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</si>
  <si>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</si>
  <si>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</si>
  <si>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</si>
  <si>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</si>
  <si>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</si>
  <si>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</si>
  <si>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</si>
  <si>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</si>
  <si>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</si>
  <si>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</si>
  <si>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</si>
  <si>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</si>
  <si>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</si>
  <si>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</si>
  <si>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</si>
  <si>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</si>
  <si>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</si>
  <si>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</si>
  <si>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</si>
  <si>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</si>
  <si>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</si>
  <si>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</si>
  <si>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</si>
  <si>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</si>
  <si>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</si>
  <si>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</si>
  <si>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</si>
  <si>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</si>
  <si>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</si>
  <si>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</si>
  <si>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</si>
  <si>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</si>
  <si>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</si>
  <si>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</si>
  <si>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</si>
  <si>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</si>
  <si>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</si>
  <si>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</si>
  <si>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</si>
  <si>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</si>
  <si>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</si>
  <si>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</si>
  <si>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</si>
  <si>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</si>
  <si>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</si>
  <si>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</si>
  <si>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</si>
  <si>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</si>
  <si>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</si>
  <si>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</si>
  <si>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</si>
  <si>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</si>
  <si>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</si>
  <si>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</si>
  <si>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</si>
  <si>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</si>
  <si>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</si>
  <si>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</si>
  <si>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</si>
  <si>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</si>
  <si>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</si>
  <si>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</si>
  <si>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</si>
  <si>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</si>
  <si>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</si>
  <si>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</si>
  <si>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</si>
  <si>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</si>
  <si>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</si>
  <si>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</si>
  <si>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</si>
  <si>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</si>
  <si>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</si>
  <si>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</si>
  <si>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</si>
  <si>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</si>
  <si>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</si>
  <si>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</si>
  <si>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</si>
  <si>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</si>
  <si>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</si>
  <si>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</si>
  <si>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</si>
  <si>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</si>
  <si>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</si>
  <si>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</si>
  <si>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</si>
  <si>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</si>
  <si>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</si>
  <si>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</si>
  <si>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</si>
  <si>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</si>
  <si>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</si>
  <si>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</si>
  <si>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</si>
  <si>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</si>
  <si>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</si>
  <si>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</si>
  <si>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</si>
  <si>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</si>
  <si>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</si>
  <si>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</si>
  <si>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</si>
  <si>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</si>
  <si>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</si>
  <si>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</si>
  <si>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</si>
  <si>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</si>
  <si>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</si>
  <si>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</si>
  <si>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</si>
  <si>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</si>
  <si>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</si>
  <si>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</si>
  <si>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</si>
  <si>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</si>
  <si>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</si>
  <si>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</si>
  <si>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</si>
  <si>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</si>
  <si>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</si>
  <si>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</si>
  <si>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</si>
  <si>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</si>
  <si>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</si>
  <si>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</si>
  <si>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</si>
  <si>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</si>
  <si>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</si>
  <si>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</si>
  <si>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</si>
  <si>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</si>
  <si>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</si>
  <si>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</si>
  <si>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</si>
  <si>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</si>
  <si>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</si>
  <si>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</si>
  <si>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</si>
  <si>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</si>
  <si>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</si>
  <si>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</si>
  <si>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</si>
  <si>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</si>
  <si>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</si>
  <si>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</si>
  <si>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</si>
  <si>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</si>
  <si>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</si>
  <si>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</si>
  <si>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</si>
  <si>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</si>
  <si>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</si>
  <si>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</si>
  <si>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</si>
  <si>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</si>
  <si>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</si>
  <si>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</si>
  <si>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</si>
  <si>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</si>
  <si>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</si>
  <si>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</si>
  <si>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</si>
  <si>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</si>
  <si>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</si>
  <si>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</si>
  <si>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</si>
  <si>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</si>
  <si>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</si>
  <si>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</si>
  <si>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</si>
  <si>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</si>
  <si>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</si>
  <si>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</si>
  <si>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</si>
  <si>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</si>
  <si>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</si>
  <si>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</si>
  <si>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</si>
  <si>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</si>
  <si>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</si>
  <si>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</si>
  <si>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</si>
  <si>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</si>
  <si>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</si>
  <si>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</si>
  <si>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</si>
  <si>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</si>
  <si>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</si>
  <si>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</si>
  <si>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</si>
  <si>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</si>
  <si>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</si>
  <si>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</si>
  <si>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</si>
  <si>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</si>
  <si>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</si>
  <si>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</si>
  <si>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</si>
  <si>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</si>
  <si>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</si>
  <si>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</si>
  <si>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</si>
  <si>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</si>
  <si>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</si>
  <si>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</si>
  <si>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</si>
  <si>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</si>
  <si>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</si>
  <si>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</si>
  <si>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</si>
  <si>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</si>
  <si>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</si>
  <si>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</si>
  <si>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</si>
  <si>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</si>
  <si>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</si>
  <si>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</si>
  <si>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</si>
  <si>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</si>
  <si>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</si>
  <si>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</si>
  <si>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</si>
  <si>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</si>
  <si>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</si>
  <si>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</si>
  <si>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</si>
  <si>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</si>
  <si>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</si>
  <si>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</si>
  <si>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</si>
  <si>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</si>
  <si>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</si>
  <si>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</si>
  <si>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</si>
  <si>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</si>
  <si>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</si>
  <si>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</si>
  <si>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</si>
  <si>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</si>
  <si>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</si>
  <si>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</si>
  <si>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</si>
  <si>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</si>
  <si>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</si>
  <si>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</si>
  <si>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</si>
  <si>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</si>
  <si>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</si>
  <si>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</si>
  <si>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</si>
  <si>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</si>
  <si>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</si>
  <si>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</si>
  <si>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</si>
  <si>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</si>
  <si>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</si>
  <si>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</si>
  <si>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</si>
  <si>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</si>
  <si>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</si>
  <si>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</si>
  <si>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</si>
  <si>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</si>
  <si>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</si>
  <si>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</si>
  <si>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</si>
  <si>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</si>
  <si>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</si>
  <si>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</si>
  <si>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</si>
  <si>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</si>
  <si>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</si>
  <si>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</si>
  <si>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</si>
  <si>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</si>
  <si>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</si>
  <si>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</si>
  <si>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</si>
  <si>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</si>
  <si>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</si>
  <si>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</si>
  <si>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</si>
  <si>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</si>
  <si>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</si>
  <si>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</si>
  <si>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</si>
  <si>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</si>
  <si>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</si>
  <si>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</si>
  <si>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</si>
  <si>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</si>
  <si>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</si>
  <si>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</si>
  <si>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</si>
  <si>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</si>
  <si>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</si>
  <si>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</si>
  <si>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</si>
  <si>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</si>
  <si>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</si>
  <si>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</si>
  <si>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</si>
  <si>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</si>
  <si>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</si>
  <si>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</si>
  <si>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</si>
  <si>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</si>
  <si>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</si>
  <si>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</si>
  <si>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</si>
  <si>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</si>
  <si>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</si>
  <si>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</si>
  <si>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</si>
  <si>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</si>
  <si>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</si>
  <si>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</si>
  <si>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</si>
  <si>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</si>
  <si>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</si>
  <si>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</si>
  <si>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</si>
  <si>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</si>
  <si>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</si>
  <si>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</si>
  <si>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</si>
  <si>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</si>
  <si>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</si>
  <si>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</si>
  <si>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</si>
  <si>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</si>
  <si>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</si>
  <si>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</si>
  <si>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</si>
  <si>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</si>
  <si>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</si>
  <si>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</si>
  <si>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</si>
  <si>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</si>
  <si>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</si>
  <si>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</si>
  <si>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</si>
  <si>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</si>
  <si>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</si>
  <si>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</si>
  <si>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</si>
  <si>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</si>
  <si>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</si>
  <si>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</si>
  <si>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</si>
  <si>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</si>
  <si>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</si>
  <si>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</si>
  <si>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</si>
  <si>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</si>
  <si>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</si>
  <si>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</si>
  <si>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</si>
  <si>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</si>
  <si>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</si>
  <si>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</si>
  <si>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</si>
  <si>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</si>
  <si>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</si>
  <si>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</si>
  <si>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</si>
  <si>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</si>
  <si>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</si>
  <si>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</si>
  <si>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</si>
  <si>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</si>
  <si>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</si>
  <si>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</si>
  <si>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</si>
  <si>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</si>
  <si>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</si>
  <si>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</si>
  <si>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</si>
  <si>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</si>
  <si>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</si>
  <si>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</si>
  <si>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</si>
  <si>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</si>
  <si>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</si>
  <si>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</si>
  <si>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</si>
  <si>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</si>
  <si>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</si>
  <si>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</si>
  <si>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</si>
  <si>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</si>
  <si>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</si>
  <si>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</si>
  <si>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</si>
  <si>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</si>
  <si>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</si>
  <si>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</si>
  <si>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</si>
  <si>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</si>
  <si>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</si>
  <si>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</si>
  <si>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</si>
  <si>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</si>
  <si>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</si>
  <si>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</si>
  <si>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</si>
  <si>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</si>
  <si>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</si>
  <si>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</si>
  <si>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</si>
  <si>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</si>
  <si>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</si>
  <si>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</si>
  <si>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</si>
  <si>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</si>
  <si>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</si>
  <si>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</si>
  <si>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</si>
  <si>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</si>
  <si>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</si>
  <si>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</si>
  <si>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</si>
  <si>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</si>
  <si>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</si>
  <si>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</si>
  <si>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</si>
  <si>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</si>
  <si>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</si>
  <si>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</si>
  <si>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</si>
  <si>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</si>
  <si>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</si>
  <si>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</si>
  <si>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</si>
  <si>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</si>
  <si>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</si>
  <si>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</si>
  <si>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</si>
  <si>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</si>
  <si>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</si>
  <si>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</si>
  <si>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</si>
  <si>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</si>
  <si>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</si>
  <si>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</si>
  <si>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</si>
  <si>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</si>
  <si>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</si>
  <si>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</si>
  <si>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</si>
  <si>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</si>
  <si>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</si>
  <si>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</si>
  <si>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</si>
  <si>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</si>
  <si>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</si>
  <si>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</si>
  <si>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</si>
  <si>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</si>
  <si>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</si>
  <si>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</si>
  <si>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</si>
  <si>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</si>
  <si>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</si>
  <si>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</si>
  <si>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</si>
  <si>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</si>
  <si>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</si>
  <si>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</si>
  <si>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</si>
  <si>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</si>
  <si>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</si>
  <si>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</si>
  <si>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</si>
  <si>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</si>
  <si>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</si>
  <si>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</si>
  <si>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</si>
  <si>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</si>
  <si>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</si>
  <si>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</si>
  <si>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</si>
  <si>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</si>
  <si>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</si>
  <si>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</si>
  <si>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</si>
  <si>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</si>
  <si>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</si>
  <si>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</si>
  <si>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</si>
  <si>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</si>
  <si>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</si>
  <si>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</si>
  <si>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</si>
  <si>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</si>
  <si>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</si>
  <si>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</si>
  <si>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</si>
  <si>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</si>
  <si>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</si>
  <si>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</si>
  <si>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</si>
  <si>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</si>
  <si>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</si>
  <si>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</si>
  <si>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</si>
  <si>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</si>
  <si>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</si>
  <si>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</si>
  <si>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</si>
  <si>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</si>
  <si>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</si>
  <si>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</si>
  <si>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</si>
  <si>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</si>
  <si>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</si>
  <si>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</si>
  <si>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</si>
  <si>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</si>
  <si>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</si>
  <si>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</si>
  <si>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</si>
  <si>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</si>
  <si>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</si>
  <si>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</si>
  <si>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</si>
  <si>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</si>
  <si>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</si>
  <si>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</si>
  <si>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</si>
  <si>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</si>
  <si>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</si>
  <si>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</si>
  <si>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</si>
  <si>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</si>
  <si>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</si>
  <si>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</si>
  <si>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</si>
  <si>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</si>
  <si>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</si>
  <si>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</si>
  <si>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</si>
  <si>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</si>
  <si>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</si>
  <si>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</si>
  <si>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</si>
  <si>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</si>
  <si>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</si>
  <si>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</si>
  <si>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</si>
  <si>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</si>
  <si>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</si>
  <si>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</si>
  <si>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</si>
  <si>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</si>
  <si>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</si>
  <si>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</si>
  <si>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</si>
  <si>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</si>
  <si>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</si>
  <si>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</si>
  <si>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</si>
  <si>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</si>
  <si>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</si>
  <si>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</si>
  <si>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</si>
  <si>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</si>
  <si>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</si>
  <si>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</si>
  <si>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</si>
  <si>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</si>
  <si>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</si>
  <si>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</si>
  <si>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</si>
  <si>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</si>
  <si>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</si>
  <si>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</si>
  <si>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</si>
  <si>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</si>
  <si>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</si>
  <si>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</si>
  <si>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</si>
  <si>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</si>
  <si>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</si>
  <si>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</si>
  <si>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</si>
  <si>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</si>
  <si>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</si>
  <si>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</si>
  <si>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</si>
  <si>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</si>
  <si>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</si>
  <si>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</si>
  <si>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</si>
  <si>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</si>
  <si>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</si>
  <si>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</si>
  <si>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</si>
  <si>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</si>
  <si>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</si>
  <si>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</si>
  <si>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</si>
  <si>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</si>
  <si>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</si>
  <si>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</si>
  <si>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</si>
  <si>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</si>
  <si>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</si>
  <si>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</si>
  <si>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</si>
  <si>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</si>
  <si>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</si>
  <si>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</si>
  <si>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</si>
  <si>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</si>
  <si>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</si>
  <si>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</si>
  <si>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</si>
  <si>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</si>
  <si>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</si>
  <si>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</si>
  <si>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</si>
  <si>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</si>
  <si>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</si>
  <si>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</si>
  <si>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</si>
  <si>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</si>
  <si>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</si>
  <si>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</si>
  <si>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</si>
  <si>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</si>
  <si>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</si>
  <si>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</si>
  <si>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</si>
  <si>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</si>
  <si>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</si>
  <si>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</si>
  <si>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</si>
  <si>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</si>
  <si>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</si>
  <si>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</si>
  <si>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</si>
  <si>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</si>
  <si>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</si>
  <si>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</si>
  <si>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</si>
  <si>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</si>
  <si>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</si>
  <si>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</si>
  <si>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</si>
  <si>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</si>
  <si>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</si>
  <si>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</si>
  <si>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</si>
  <si>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</si>
  <si>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</si>
  <si>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</si>
  <si>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</si>
  <si>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</si>
  <si>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</si>
  <si>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</si>
  <si>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</si>
  <si>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</si>
  <si>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</si>
  <si>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</si>
  <si>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</si>
  <si>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</si>
  <si>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</si>
  <si>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</si>
  <si>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</si>
  <si>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</si>
  <si>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</si>
  <si>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</si>
  <si>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</si>
  <si>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</si>
  <si>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</si>
  <si>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</si>
  <si>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</si>
  <si>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</si>
  <si>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</si>
  <si>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</si>
  <si>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</si>
  <si>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</si>
  <si>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</si>
  <si>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</si>
  <si>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</si>
  <si>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</si>
  <si>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</si>
  <si>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</si>
  <si>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</si>
  <si>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</si>
  <si>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</si>
  <si>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</si>
  <si>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</si>
  <si>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</si>
  <si>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</si>
  <si>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</si>
  <si>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</si>
  <si>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</si>
  <si>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</si>
  <si>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</si>
  <si>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</si>
  <si>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</si>
  <si>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</si>
  <si>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</si>
  <si>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</si>
  <si>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</si>
  <si>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</si>
  <si>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</si>
  <si>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</si>
  <si>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</si>
  <si>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</si>
  <si>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</si>
  <si>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</si>
  <si>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</si>
  <si>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</si>
  <si>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</si>
  <si>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</si>
  <si>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</si>
  <si>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</si>
  <si>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</si>
  <si>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</si>
  <si>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</si>
  <si>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</si>
  <si>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</si>
  <si>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</si>
  <si>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</si>
  <si>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</si>
  <si>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</si>
  <si>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</si>
  <si>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</si>
  <si>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</si>
  <si>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</si>
  <si>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</si>
  <si>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</si>
  <si>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</si>
  <si>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</si>
  <si>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</si>
  <si>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</si>
  <si>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</si>
  <si>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</si>
  <si>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</si>
  <si>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</si>
  <si>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</si>
  <si>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</si>
  <si>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</si>
  <si>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</si>
  <si>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</si>
  <si>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</si>
  <si>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</si>
  <si>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</si>
  <si>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</si>
  <si>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</si>
  <si>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</si>
  <si>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</si>
  <si>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</si>
  <si>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</si>
  <si>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</si>
  <si>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</si>
  <si>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</si>
  <si>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</si>
  <si>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</si>
  <si>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</si>
  <si>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</si>
  <si>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</si>
  <si>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</si>
  <si>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</si>
  <si>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</si>
  <si>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</si>
  <si>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</si>
  <si>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</si>
  <si>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</si>
  <si>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</si>
  <si>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</si>
  <si>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</si>
  <si>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</si>
  <si>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</si>
  <si>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</si>
  <si>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</si>
  <si>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</si>
  <si>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</si>
  <si>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</si>
  <si>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</si>
  <si>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</si>
  <si>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</si>
  <si>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</si>
  <si>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</si>
  <si>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</si>
  <si>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</si>
  <si>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</si>
  <si>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</si>
  <si>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</si>
  <si>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</si>
  <si>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</si>
  <si>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</si>
  <si>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</si>
  <si>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</si>
  <si>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</si>
  <si>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</si>
  <si>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</si>
  <si>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</si>
  <si>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</si>
  <si>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</si>
  <si>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</si>
  <si>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</si>
  <si>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</si>
  <si>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</si>
  <si>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</si>
  <si>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</si>
  <si>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</si>
  <si>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</si>
  <si>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</si>
  <si>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</si>
  <si>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</si>
  <si>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</si>
  <si>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</si>
  <si>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</si>
  <si>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</si>
  <si>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</si>
  <si>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</si>
  <si>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</si>
  <si>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</si>
  <si>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</si>
  <si>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</si>
  <si>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</si>
  <si>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</si>
  <si>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</si>
  <si>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</si>
  <si>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</si>
  <si>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</si>
  <si>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</si>
  <si>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</si>
  <si>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</si>
  <si>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</si>
  <si>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</si>
  <si>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</si>
  <si>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</si>
  <si>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</si>
  <si>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</si>
  <si>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</si>
  <si>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</si>
  <si>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</si>
  <si>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</si>
  <si>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</si>
  <si>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</si>
  <si>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</si>
  <si>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</si>
  <si>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</si>
  <si>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</si>
  <si>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</si>
  <si>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</si>
  <si>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</si>
  <si>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</si>
  <si>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</si>
  <si>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</si>
  <si>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</si>
  <si>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</si>
  <si>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</si>
  <si>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</si>
  <si>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</si>
  <si>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</si>
  <si>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</si>
  <si>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</si>
  <si>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</si>
  <si>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</si>
  <si>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</si>
  <si>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</si>
  <si>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</si>
  <si>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</si>
  <si>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</si>
  <si>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</si>
  <si>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</si>
  <si>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</si>
  <si>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</si>
  <si>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</si>
  <si>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</si>
  <si>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</si>
  <si>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</si>
  <si>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</si>
  <si>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</si>
  <si>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</si>
  <si>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</si>
  <si>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</si>
  <si>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</si>
  <si>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</si>
  <si>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</si>
  <si>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</si>
  <si>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</si>
  <si>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</si>
  <si>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</si>
  <si>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</si>
  <si>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</si>
  <si>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</si>
  <si>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</si>
  <si>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</si>
  <si>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</si>
  <si>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</si>
  <si>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</si>
  <si>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</si>
  <si>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</si>
  <si>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</si>
  <si>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</si>
  <si>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</si>
  <si>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</si>
  <si>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</si>
  <si>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</si>
  <si>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</si>
  <si>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</si>
  <si>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</si>
  <si>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</si>
  <si>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</si>
  <si>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</si>
  <si>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</si>
  <si>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</si>
  <si>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</si>
  <si>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</si>
  <si>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</si>
  <si>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</si>
  <si>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</si>
  <si>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</si>
  <si>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</si>
  <si>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</si>
  <si>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</si>
  <si>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</si>
  <si>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</si>
  <si>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</si>
  <si>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</si>
  <si>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</si>
  <si>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</si>
  <si>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</si>
  <si>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</si>
  <si>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</si>
  <si>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</si>
  <si>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</si>
  <si>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</si>
  <si>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</si>
  <si>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</si>
  <si>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</si>
  <si>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</si>
  <si>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</si>
  <si>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</si>
  <si>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</si>
  <si>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</si>
  <si>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</si>
  <si>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</si>
  <si>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</si>
  <si>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</si>
  <si>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</si>
  <si>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</si>
  <si>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</si>
  <si>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</si>
  <si>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</si>
  <si>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</si>
  <si>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</si>
  <si>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</si>
  <si>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</si>
  <si>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</si>
  <si>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</si>
  <si>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</si>
  <si>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</si>
  <si>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</si>
  <si>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</si>
  <si>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</si>
  <si>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</si>
  <si>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</si>
  <si>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</si>
  <si>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</si>
  <si>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</si>
  <si>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</si>
  <si>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</si>
  <si>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</si>
  <si>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</si>
  <si>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</si>
  <si>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</si>
  <si>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</si>
  <si>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</si>
  <si>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</si>
  <si>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</si>
  <si>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</si>
  <si>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</si>
  <si>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</si>
  <si>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</si>
  <si>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</si>
  <si>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</si>
  <si>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</si>
  <si>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</si>
  <si>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</si>
  <si>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</si>
  <si>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</si>
  <si>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</si>
  <si>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</si>
  <si>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</si>
  <si>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</si>
  <si>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</si>
  <si>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</si>
  <si>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</si>
  <si>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</si>
  <si>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</si>
  <si>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</si>
  <si>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</si>
  <si>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</si>
  <si>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</si>
  <si>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</si>
  <si>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</si>
  <si>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</si>
  <si>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</si>
  <si>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</si>
  <si>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</si>
  <si>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</si>
  <si>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</si>
  <si>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</si>
  <si>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</si>
  <si>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</si>
  <si>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</si>
  <si>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</si>
  <si>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</si>
  <si>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</si>
  <si>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</si>
  <si>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</si>
  <si>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</si>
  <si>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</si>
  <si>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</si>
  <si>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</si>
  <si>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</si>
  <si>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</si>
  <si>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</si>
  <si>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</si>
  <si>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</si>
  <si>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</si>
  <si>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</si>
  <si>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</si>
  <si>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</si>
  <si>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</si>
  <si>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</si>
  <si>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</si>
  <si>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</si>
  <si>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</si>
  <si>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</si>
  <si>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</si>
  <si>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</si>
  <si>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</si>
  <si>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</si>
  <si>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</si>
  <si>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</si>
  <si>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</si>
  <si>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</si>
  <si>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</si>
  <si>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</si>
  <si>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</si>
  <si>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</si>
  <si>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</si>
  <si>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</si>
  <si>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</si>
  <si>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</si>
  <si>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</si>
  <si>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</si>
  <si>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</si>
  <si>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</si>
  <si>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</si>
  <si>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</si>
  <si>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</si>
  <si>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</si>
  <si>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</si>
  <si>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</si>
  <si>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</si>
  <si>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</si>
  <si>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</si>
  <si>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</si>
  <si>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</si>
  <si>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</si>
  <si>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</si>
  <si>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</si>
  <si>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</si>
  <si>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</si>
  <si>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</si>
  <si>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</si>
  <si>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</si>
  <si>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</si>
  <si>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</si>
  <si>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</si>
  <si>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</si>
  <si>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</si>
  <si>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</si>
  <si>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</si>
  <si>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</si>
  <si>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</si>
  <si>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</si>
  <si>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</si>
  <si>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</si>
  <si>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</si>
  <si>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</si>
  <si>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</si>
  <si>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</si>
  <si>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</si>
  <si>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</si>
  <si>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</si>
  <si>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</si>
  <si>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</si>
  <si>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</si>
  <si>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</si>
  <si>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</si>
  <si>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</si>
  <si>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</si>
  <si>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</si>
  <si>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</si>
  <si>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</si>
  <si>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</si>
  <si>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</si>
  <si>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</si>
  <si>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</si>
  <si>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</si>
  <si>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</si>
  <si>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</si>
  <si>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</si>
  <si>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</si>
  <si>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</si>
  <si>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</si>
  <si>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</si>
  <si>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</si>
  <si>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</si>
  <si>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</si>
  <si>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</si>
  <si>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</si>
  <si>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</si>
  <si>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</si>
  <si>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</si>
  <si>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</si>
  <si>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</si>
  <si>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</si>
  <si>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</si>
  <si>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</si>
  <si>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</si>
  <si>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</si>
  <si>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</si>
  <si>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</si>
  <si>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</si>
  <si>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</si>
  <si>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</si>
  <si>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</si>
  <si>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</si>
  <si>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</si>
  <si>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</si>
  <si>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</si>
  <si>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</si>
  <si>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</si>
  <si>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</si>
  <si>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</si>
  <si>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</si>
  <si>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</si>
  <si>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</si>
  <si>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</si>
  <si>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</si>
  <si>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</si>
  <si>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</si>
  <si>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</si>
  <si>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</si>
  <si>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</si>
  <si>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</si>
  <si>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</si>
  <si>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</si>
  <si>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</si>
  <si>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</si>
  <si>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</si>
  <si>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</si>
  <si>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</si>
  <si>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</si>
  <si>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</si>
  <si>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</si>
  <si>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</si>
  <si>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</si>
  <si>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</si>
  <si>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</si>
  <si>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</si>
  <si>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</si>
  <si>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</si>
  <si>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</si>
  <si>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</si>
  <si>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</si>
  <si>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</si>
  <si>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</si>
  <si>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</si>
  <si>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</si>
  <si>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</si>
  <si>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</si>
  <si>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</si>
  <si>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</si>
  <si>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</si>
  <si>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</si>
  <si>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</si>
  <si>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</si>
  <si>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</si>
  <si>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</si>
  <si>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</si>
  <si>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</si>
  <si>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</si>
  <si>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</si>
  <si>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</si>
  <si>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</si>
  <si>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</si>
  <si>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</si>
  <si>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</si>
  <si>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</si>
  <si>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</si>
  <si>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</si>
  <si>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</si>
  <si>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</si>
  <si>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</si>
  <si>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</si>
  <si>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</si>
  <si>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</si>
  <si>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</si>
  <si>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</si>
  <si>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</si>
  <si>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</si>
  <si>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</si>
  <si>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</si>
  <si>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</si>
  <si>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</si>
  <si>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</si>
  <si>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</si>
  <si>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</si>
  <si>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</si>
  <si>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</si>
  <si>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</si>
  <si>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</si>
  <si>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</si>
  <si>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</si>
  <si>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</si>
  <si>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</si>
  <si>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</si>
  <si>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</si>
  <si>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</si>
  <si>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</si>
  <si>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</si>
  <si>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</si>
  <si>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</si>
  <si>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</si>
  <si>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</si>
  <si>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</si>
  <si>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</si>
  <si>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</si>
  <si>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</si>
  <si>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</si>
  <si>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</si>
  <si>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</si>
  <si>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</si>
  <si>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</si>
  <si>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</si>
  <si>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</si>
  <si>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</si>
  <si>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</si>
  <si>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</si>
  <si>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</si>
  <si>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</si>
  <si>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</si>
  <si>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</si>
  <si>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</si>
  <si>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</si>
  <si>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</si>
  <si>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</si>
  <si>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</si>
  <si>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</si>
  <si>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</si>
  <si>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</si>
  <si>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</si>
  <si>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</si>
  <si>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</si>
  <si>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</si>
  <si>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</si>
  <si>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</si>
  <si>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</si>
  <si>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</si>
  <si>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</si>
  <si>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</si>
  <si>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</si>
  <si>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</si>
  <si>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</si>
  <si>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</si>
  <si>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</si>
  <si>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</si>
  <si>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</si>
  <si>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</si>
  <si>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</si>
  <si>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</si>
  <si>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</si>
  <si>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</si>
  <si>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</si>
  <si>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</si>
  <si>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</si>
  <si>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</si>
  <si>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</si>
  <si>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</si>
  <si>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</si>
  <si>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</si>
  <si>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</si>
  <si>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</si>
  <si>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</si>
  <si>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</si>
  <si>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</si>
  <si>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</si>
  <si>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</si>
  <si>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</si>
  <si>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</si>
  <si>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</si>
  <si>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</si>
  <si>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</si>
  <si>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</si>
  <si>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</si>
  <si>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</si>
  <si>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</si>
  <si>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</si>
  <si>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</si>
  <si>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</si>
  <si>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</si>
  <si>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</si>
  <si>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</si>
  <si>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</si>
  <si>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</si>
  <si>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</si>
  <si>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</si>
  <si>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</si>
  <si>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</si>
  <si>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</si>
  <si>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</si>
  <si>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</si>
  <si>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</si>
  <si>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</si>
  <si>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</si>
  <si>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</si>
  <si>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</si>
  <si>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</si>
  <si>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</si>
  <si>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</si>
  <si>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</si>
  <si>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</si>
  <si>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</si>
  <si>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</si>
  <si>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</si>
  <si>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</si>
  <si>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</si>
  <si>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</si>
  <si>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</si>
  <si>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</si>
  <si>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</si>
  <si>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</si>
  <si>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</si>
  <si>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</si>
  <si>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</si>
  <si>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</si>
  <si>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</si>
  <si>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</si>
  <si>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</si>
  <si>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</si>
  <si>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</si>
  <si>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</si>
  <si>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</si>
  <si>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</si>
  <si>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</si>
  <si>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</si>
  <si>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</si>
  <si>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</si>
  <si>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</si>
  <si>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</si>
  <si>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</si>
  <si>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</si>
  <si>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</si>
  <si>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</si>
  <si>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</si>
  <si>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</si>
  <si>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</si>
  <si>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</si>
  <si>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</si>
  <si>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</si>
  <si>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</si>
  <si>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</si>
  <si>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</si>
  <si>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</si>
  <si>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</si>
  <si>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</si>
  <si>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</si>
  <si>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</si>
  <si>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</si>
  <si>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</si>
  <si>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</si>
  <si>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</si>
  <si>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</si>
  <si>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</si>
  <si>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</si>
  <si>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</si>
  <si>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</si>
  <si>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</si>
  <si>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</si>
  <si>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</si>
  <si>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</si>
  <si>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</si>
  <si>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</si>
  <si>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</si>
  <si>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</si>
  <si>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</si>
  <si>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</si>
  <si>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</si>
  <si>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</si>
  <si>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</si>
  <si>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</si>
  <si>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</si>
  <si>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</si>
  <si>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</si>
  <si>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</si>
  <si>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</si>
  <si>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</si>
  <si>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</si>
  <si>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</si>
  <si>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</si>
  <si>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</si>
  <si>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</si>
  <si>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</si>
  <si>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</si>
  <si>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</si>
  <si>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</si>
  <si>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</si>
  <si>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</si>
  <si>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</si>
  <si>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</si>
  <si>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</si>
  <si>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</si>
  <si>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</si>
  <si>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</si>
  <si>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</si>
  <si>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</si>
  <si>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</si>
  <si>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</si>
  <si>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</si>
  <si>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</si>
  <si>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</si>
  <si>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</si>
  <si>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</si>
  <si>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</si>
  <si>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</si>
  <si>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</si>
  <si>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</si>
  <si>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</si>
  <si>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</si>
  <si>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</si>
  <si>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</si>
  <si>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</si>
  <si>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</si>
  <si>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</si>
  <si>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</si>
  <si>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</si>
  <si>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</si>
  <si>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</si>
  <si>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</si>
  <si>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</si>
  <si>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</si>
  <si>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</si>
  <si>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</si>
  <si>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</si>
  <si>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</si>
  <si>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</si>
  <si>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</si>
  <si>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</si>
  <si>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</si>
  <si>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</si>
  <si>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</si>
  <si>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</si>
  <si>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</si>
  <si>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</si>
  <si>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</si>
  <si>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</si>
  <si>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</si>
  <si>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</si>
  <si>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</si>
  <si>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</si>
  <si>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</si>
  <si>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</si>
  <si>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</si>
  <si>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</si>
  <si>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</si>
  <si>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</si>
  <si>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</si>
  <si>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</si>
  <si>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</si>
  <si>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</si>
  <si>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</si>
  <si>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</si>
  <si>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</si>
  <si>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</si>
  <si>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</si>
  <si>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</si>
  <si>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</si>
  <si>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</si>
  <si>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</si>
  <si>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</si>
  <si>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</si>
  <si>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</si>
  <si>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</si>
  <si>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</si>
  <si>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</si>
  <si>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</si>
  <si>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</si>
  <si>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</si>
  <si>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</si>
  <si>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</si>
  <si>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</si>
  <si>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</si>
  <si>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</si>
  <si>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</si>
  <si>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</si>
  <si>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</si>
  <si>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</si>
  <si>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</si>
  <si>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</si>
  <si>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</si>
  <si>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</si>
  <si>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</si>
  <si>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</si>
  <si>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</si>
  <si>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</si>
  <si>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</si>
  <si>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</si>
  <si>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</si>
  <si>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</si>
  <si>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</si>
  <si>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</si>
  <si>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</si>
  <si>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</si>
  <si>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</si>
  <si>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</si>
  <si>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</si>
  <si>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</si>
  <si>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</si>
  <si>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</si>
  <si>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</si>
  <si>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</si>
  <si>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</si>
  <si>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</si>
  <si>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</si>
  <si>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</si>
  <si>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</si>
  <si>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</si>
  <si>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</si>
  <si>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</si>
  <si>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</si>
  <si>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</si>
  <si>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</si>
  <si>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</si>
  <si>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</si>
  <si>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</si>
  <si>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</si>
  <si>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</si>
  <si>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</si>
  <si>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</si>
  <si>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</si>
  <si>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</si>
  <si>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</si>
  <si>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</si>
  <si>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</si>
  <si>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</si>
  <si>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</si>
  <si>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</si>
  <si>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</si>
  <si>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</si>
  <si>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</si>
  <si>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</si>
  <si>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</si>
  <si>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</si>
  <si>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</si>
  <si>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</si>
  <si>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</si>
  <si>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</si>
  <si>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</si>
  <si>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</si>
  <si>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</si>
  <si>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</si>
  <si>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</si>
  <si>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</si>
  <si>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</si>
  <si>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</si>
  <si>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</si>
  <si>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</si>
  <si>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</si>
  <si>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</si>
  <si>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</si>
  <si>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</si>
  <si>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</si>
  <si>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</si>
  <si>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</si>
  <si>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</si>
  <si>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</si>
  <si>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</si>
  <si>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</si>
  <si>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</si>
  <si>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</si>
  <si>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</si>
  <si>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</si>
  <si>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</si>
  <si>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</si>
  <si>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</si>
  <si>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</si>
  <si>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</si>
  <si>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</si>
  <si>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</si>
  <si>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</si>
  <si>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</si>
  <si>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</si>
  <si>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</si>
  <si>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</si>
  <si>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</si>
  <si>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</si>
  <si>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</si>
  <si>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</si>
  <si>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</si>
  <si>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</si>
  <si>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</si>
  <si>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</si>
  <si>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</si>
  <si>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</si>
  <si>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</si>
  <si>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</si>
  <si>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</si>
  <si>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</si>
  <si>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</si>
  <si>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</si>
  <si>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</si>
  <si>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</si>
  <si>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</si>
  <si>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</si>
  <si>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</si>
  <si>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</si>
  <si>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</si>
  <si>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</si>
  <si>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</si>
  <si>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</si>
  <si>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</si>
  <si>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</si>
  <si>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</si>
  <si>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</si>
  <si>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</si>
  <si>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</si>
  <si>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</si>
  <si>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</si>
  <si>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</si>
  <si>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</si>
  <si>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</si>
  <si>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</si>
  <si>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</si>
  <si>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</si>
  <si>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</si>
  <si>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</si>
  <si>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</si>
  <si>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</si>
  <si>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</si>
  <si>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</si>
  <si>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</si>
  <si>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</si>
  <si>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</si>
  <si>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</si>
  <si>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</si>
  <si>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</si>
  <si>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</si>
  <si>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</si>
  <si>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</si>
  <si>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</si>
  <si>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</si>
  <si>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</si>
  <si>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</si>
  <si>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</si>
  <si>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</si>
  <si>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</si>
  <si>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</si>
  <si>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</si>
  <si>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</si>
  <si>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</si>
  <si>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</si>
  <si>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</si>
  <si>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</si>
  <si>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</si>
  <si>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</si>
  <si>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</si>
  <si>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</si>
  <si>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</si>
  <si>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</si>
  <si>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</si>
  <si>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</si>
  <si>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</si>
  <si>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</si>
  <si>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</si>
  <si>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</si>
  <si>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</si>
  <si>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</si>
  <si>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</si>
  <si>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</si>
  <si>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</si>
  <si>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</si>
  <si>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</si>
  <si>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</si>
  <si>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</si>
  <si>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</si>
  <si>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</si>
  <si>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</si>
  <si>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</si>
  <si>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</si>
  <si>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</si>
  <si>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</si>
  <si>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</si>
  <si>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</si>
  <si>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</si>
  <si>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</si>
  <si>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</si>
  <si>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</si>
  <si>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</si>
  <si>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</si>
  <si>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</si>
  <si>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</si>
  <si>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</si>
  <si>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</si>
  <si>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</si>
  <si>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</si>
  <si>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</si>
  <si>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</si>
  <si>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</si>
  <si>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</si>
  <si>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</si>
  <si>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</si>
  <si>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</si>
  <si>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</si>
  <si>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</si>
  <si>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</si>
  <si>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</si>
  <si>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</si>
  <si>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</si>
  <si>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</si>
  <si>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</si>
  <si>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</si>
  <si>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</si>
  <si>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</si>
  <si>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</si>
  <si>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</si>
  <si>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</si>
  <si>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</si>
  <si>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</si>
  <si>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</si>
  <si>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</si>
  <si>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</si>
  <si>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</si>
  <si>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</si>
  <si>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</si>
  <si>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</si>
  <si>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</si>
  <si>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</si>
  <si>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</si>
  <si>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</si>
  <si>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</si>
  <si>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</si>
  <si>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</si>
  <si>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</si>
  <si>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</si>
  <si>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</si>
  <si>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</si>
  <si>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</si>
  <si>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</si>
  <si>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</si>
  <si>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</si>
  <si>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</si>
  <si>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</si>
  <si>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</si>
  <si>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</si>
  <si>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</si>
  <si>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</si>
  <si>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</si>
  <si>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</si>
  <si>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</si>
  <si>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</si>
  <si>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</si>
  <si>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</si>
  <si>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</si>
  <si>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</si>
  <si>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</si>
  <si>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</si>
  <si>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</si>
  <si>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</si>
  <si>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</si>
  <si>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</si>
  <si>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</si>
  <si>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</si>
  <si>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</si>
  <si>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</si>
  <si>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</si>
  <si>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</si>
  <si>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</si>
  <si>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</si>
  <si>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</si>
  <si>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</si>
  <si>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</si>
  <si>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</si>
  <si>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</si>
  <si>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</si>
  <si>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</si>
  <si>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</si>
  <si>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</si>
  <si>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</si>
  <si>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</si>
  <si>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</si>
  <si>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</si>
  <si>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</si>
  <si>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</si>
  <si>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</si>
  <si>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</si>
  <si>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</si>
  <si>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</si>
  <si>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</si>
  <si>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</si>
  <si>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</si>
  <si>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</si>
  <si>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</si>
  <si>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</si>
  <si>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</si>
  <si>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</si>
  <si>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</si>
  <si>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</si>
  <si>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</si>
  <si>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</si>
  <si>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</si>
  <si>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</si>
  <si>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</si>
  <si>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</si>
  <si>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</si>
  <si>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</si>
  <si>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</si>
  <si>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</si>
  <si>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</si>
  <si>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</si>
  <si>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</si>
  <si>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</si>
  <si>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</si>
  <si>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</si>
  <si>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</si>
  <si>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</si>
  <si>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</si>
  <si>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</si>
  <si>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</si>
  <si>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</si>
  <si>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</si>
  <si>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</si>
  <si>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</si>
  <si>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</si>
  <si>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</si>
  <si>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</si>
  <si>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</si>
  <si>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</si>
  <si>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</si>
  <si>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</si>
  <si>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</si>
  <si>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</si>
  <si>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</si>
  <si>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</si>
  <si>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</si>
  <si>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</si>
  <si>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</si>
  <si>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</si>
  <si>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</si>
  <si>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</si>
  <si>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</si>
  <si>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</si>
  <si>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</si>
  <si>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</si>
  <si>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</si>
  <si>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</si>
  <si>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</si>
  <si>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</si>
  <si>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</si>
  <si>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</si>
  <si>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</si>
  <si>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</si>
  <si>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</si>
  <si>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</si>
  <si>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</si>
  <si>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</si>
  <si>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</si>
  <si>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</si>
  <si>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</si>
  <si>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</si>
  <si>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</si>
  <si>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</si>
  <si>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</si>
  <si>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</si>
  <si>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</si>
  <si>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</si>
  <si>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</si>
  <si>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</si>
  <si>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</si>
  <si>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</si>
  <si>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</si>
  <si>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</si>
  <si>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</si>
  <si>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</si>
  <si>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</si>
  <si>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</si>
  <si>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</si>
  <si>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</si>
  <si>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</si>
  <si>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</si>
  <si>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</si>
  <si>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</si>
  <si>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</si>
  <si>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</si>
  <si>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</si>
  <si>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</si>
  <si>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</si>
  <si>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</si>
  <si>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</si>
  <si>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</si>
  <si>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</si>
  <si>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</si>
  <si>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</si>
  <si>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</si>
  <si>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</si>
  <si>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</si>
  <si>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</si>
  <si>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</si>
  <si>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</si>
  <si>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</si>
  <si>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</si>
  <si>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</si>
  <si>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</si>
  <si>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</si>
  <si>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</si>
  <si>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</si>
  <si>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</si>
  <si>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</si>
  <si>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</si>
  <si>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</si>
  <si>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</si>
  <si>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</si>
  <si>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</si>
  <si>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</si>
  <si>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</si>
  <si>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</si>
  <si>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</si>
  <si>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</si>
  <si>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</si>
  <si>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</si>
  <si>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</si>
  <si>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</si>
  <si>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</si>
  <si>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</si>
  <si>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</si>
  <si>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</si>
  <si>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</si>
  <si>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</si>
  <si>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</si>
  <si>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</si>
  <si>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</si>
  <si>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</si>
  <si>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</si>
  <si>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</si>
  <si>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</si>
  <si>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</si>
  <si>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</si>
  <si>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</si>
  <si>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</si>
  <si>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</si>
  <si>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</si>
  <si>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</si>
  <si>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</si>
  <si>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</si>
  <si>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</si>
  <si>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</si>
  <si>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</si>
  <si>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</si>
  <si>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</si>
  <si>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</si>
  <si>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</si>
  <si>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</si>
  <si>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</si>
  <si>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</si>
  <si>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</si>
  <si>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</si>
  <si>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</si>
  <si>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</si>
  <si>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</si>
  <si>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</si>
  <si>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</si>
  <si>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</si>
  <si>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</si>
  <si>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</si>
  <si>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</si>
  <si>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</si>
  <si>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</si>
  <si>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</si>
  <si>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</si>
  <si>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</si>
  <si>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</si>
  <si>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</si>
  <si>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</si>
  <si>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</si>
  <si>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</si>
  <si>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</si>
  <si>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</si>
  <si>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</si>
  <si>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</si>
  <si>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</si>
  <si>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</si>
  <si>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</si>
  <si>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</si>
  <si>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</si>
  <si>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</si>
  <si>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</si>
  <si>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</si>
  <si>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</si>
  <si>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</si>
  <si>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</si>
  <si>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</si>
  <si>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</si>
  <si>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</si>
  <si>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</si>
  <si>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</si>
  <si>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</si>
  <si>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</si>
  <si>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</si>
  <si>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</si>
  <si>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</si>
  <si>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</si>
  <si>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</si>
  <si>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</si>
  <si>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</si>
  <si>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</si>
  <si>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</si>
  <si>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</si>
  <si>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</si>
  <si>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</si>
  <si>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</si>
  <si>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</si>
  <si>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</si>
  <si>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</si>
  <si>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</si>
  <si>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</si>
  <si>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</si>
  <si>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</si>
  <si>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</si>
  <si>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</si>
  <si>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</si>
  <si>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</si>
  <si>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</si>
  <si>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</si>
  <si>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</si>
  <si>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</si>
  <si>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</si>
  <si>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</si>
  <si>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</si>
  <si>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</si>
  <si>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</si>
  <si>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</si>
  <si>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</si>
  <si>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</si>
  <si>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</si>
  <si>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</si>
  <si>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</si>
  <si>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</si>
  <si>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</si>
  <si>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</si>
  <si>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</si>
  <si>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</si>
  <si>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</si>
  <si>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</si>
  <si>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</si>
  <si>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</si>
  <si>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</si>
  <si>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</si>
  <si>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</si>
  <si>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</si>
  <si>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</si>
  <si>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</si>
  <si>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</si>
  <si>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</si>
  <si>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</si>
  <si>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</si>
  <si>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</si>
  <si>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</si>
  <si>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</si>
  <si>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</si>
  <si>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</si>
  <si>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</si>
  <si>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</si>
  <si>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</si>
  <si>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</si>
  <si>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</si>
  <si>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</si>
  <si>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</si>
  <si>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</si>
  <si>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</si>
  <si>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</si>
  <si>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</si>
  <si>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</si>
  <si>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</si>
  <si>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</si>
  <si>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</si>
  <si>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</si>
  <si>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</si>
  <si>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</si>
  <si>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</si>
  <si>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</si>
  <si>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</si>
  <si>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</si>
  <si>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</si>
  <si>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</si>
  <si>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</si>
  <si>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</si>
  <si>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</si>
  <si>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</si>
  <si>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</si>
  <si>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</si>
  <si>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</si>
  <si>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</si>
  <si>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</si>
  <si>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</si>
  <si>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</si>
  <si>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</si>
  <si>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</si>
  <si>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</si>
  <si>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</si>
  <si>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</si>
  <si>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</si>
  <si>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</si>
  <si>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</si>
  <si>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</si>
  <si>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</si>
  <si>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</si>
  <si>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</si>
  <si>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</si>
  <si>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</si>
  <si>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</si>
  <si>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</si>
  <si>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</si>
  <si>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</si>
  <si>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</si>
  <si>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</si>
  <si>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</si>
  <si>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</si>
  <si>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</si>
  <si>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</si>
  <si>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</si>
  <si>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</si>
  <si>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</si>
  <si>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</si>
  <si>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</si>
  <si>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</si>
  <si>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</si>
  <si>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</si>
  <si>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</si>
  <si>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</si>
  <si>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</si>
  <si>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</si>
  <si>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</si>
  <si>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</si>
  <si>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</si>
  <si>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</si>
  <si>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</si>
  <si>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</si>
  <si>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</si>
  <si>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</si>
  <si>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</si>
  <si>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</si>
  <si>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</si>
  <si>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</si>
  <si>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</si>
  <si>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</si>
  <si>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</si>
  <si>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</si>
  <si>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</si>
  <si>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</si>
  <si>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</si>
  <si>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</si>
  <si>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</si>
  <si>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</si>
  <si>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</si>
  <si>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</si>
  <si>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</si>
  <si>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</si>
  <si>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</si>
  <si>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</si>
  <si>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</si>
  <si>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</si>
  <si>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</si>
  <si>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</si>
  <si>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</si>
  <si>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</si>
  <si>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</si>
  <si>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</si>
  <si>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</si>
  <si>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</si>
  <si>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</si>
  <si>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</si>
  <si>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</si>
  <si>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</si>
  <si>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</si>
  <si>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</si>
  <si>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</si>
  <si>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</si>
  <si>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</si>
  <si>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</si>
  <si>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</si>
  <si>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</si>
  <si>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</si>
  <si>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</si>
  <si>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</si>
  <si>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</si>
  <si>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</si>
  <si>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</si>
  <si>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</si>
  <si>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</si>
  <si>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</si>
  <si>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</si>
  <si>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</si>
  <si>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</si>
  <si>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</si>
  <si>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</si>
  <si>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</si>
  <si>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</si>
  <si>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</si>
  <si>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</si>
  <si>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</si>
  <si>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</si>
  <si>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</si>
  <si>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</si>
  <si>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</si>
  <si>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</si>
  <si>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</si>
  <si>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</si>
  <si>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</si>
  <si>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</si>
  <si>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</si>
  <si>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</si>
  <si>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</si>
  <si>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</si>
  <si>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</si>
  <si>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</si>
  <si>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</si>
  <si>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</si>
  <si>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</si>
  <si>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</si>
  <si>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</si>
  <si>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</si>
  <si>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</si>
  <si>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</si>
  <si>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</si>
  <si>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</si>
  <si>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</si>
  <si>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</si>
  <si>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</si>
  <si>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</si>
  <si>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</si>
  <si>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</si>
  <si>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</si>
  <si>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</si>
  <si>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</si>
  <si>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</si>
  <si>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</si>
  <si>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</si>
  <si>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</si>
  <si>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</si>
  <si>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</si>
  <si>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</si>
  <si>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</si>
  <si>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</si>
  <si>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</si>
  <si>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</si>
  <si>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</si>
  <si>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</si>
  <si>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</si>
  <si>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</si>
  <si>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</si>
  <si>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</si>
  <si>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</si>
  <si>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</si>
  <si>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</si>
  <si>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</si>
  <si>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</si>
  <si>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</si>
  <si>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</si>
  <si>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</si>
  <si>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</si>
  <si>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</si>
  <si>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</si>
  <si>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</si>
  <si>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</si>
  <si>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</si>
  <si>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</si>
  <si>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</si>
  <si>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</si>
  <si>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</si>
  <si>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</si>
  <si>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</si>
  <si>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</si>
  <si>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</si>
  <si>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</si>
  <si>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</si>
  <si>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</si>
  <si>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</si>
  <si>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</si>
  <si>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</si>
  <si>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</si>
  <si>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</si>
  <si>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</si>
  <si>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</si>
  <si>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</si>
  <si>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</si>
  <si>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</si>
  <si>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</si>
  <si>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</si>
  <si>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</si>
  <si>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</si>
  <si>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</si>
  <si>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</si>
  <si>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</si>
  <si>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</si>
  <si>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</si>
  <si>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</si>
  <si>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</si>
  <si>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</si>
  <si>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</si>
  <si>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</si>
  <si>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</si>
  <si>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</si>
  <si>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</si>
  <si>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</si>
  <si>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</si>
  <si>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</si>
  <si>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</si>
  <si>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</si>
  <si>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</si>
  <si>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</si>
  <si>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</si>
  <si>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</si>
  <si>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</si>
  <si>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</si>
  <si>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</si>
  <si>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</si>
  <si>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</si>
  <si>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</si>
  <si>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</si>
  <si>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</si>
  <si>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</si>
  <si>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</si>
  <si>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</si>
  <si>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</si>
  <si>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</si>
  <si>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</si>
  <si>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</si>
  <si>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</si>
  <si>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</si>
  <si>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</si>
  <si>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</si>
  <si>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</si>
  <si>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</si>
  <si>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</si>
  <si>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</si>
  <si>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</si>
  <si>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</si>
  <si>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</si>
  <si>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</si>
  <si>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</si>
  <si>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</si>
  <si>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</si>
  <si>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</si>
  <si>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</si>
  <si>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</si>
  <si>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</si>
  <si>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</si>
  <si>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</si>
  <si>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</si>
  <si>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</si>
  <si>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</si>
  <si>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</si>
  <si>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</si>
  <si>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</si>
  <si>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</si>
  <si>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</si>
  <si>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</si>
  <si>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</si>
  <si>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</si>
  <si>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</si>
  <si>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</si>
  <si>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</si>
  <si>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</si>
  <si>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</si>
  <si>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</si>
  <si>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</si>
  <si>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</si>
  <si>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</si>
  <si>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</si>
  <si>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</si>
  <si>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</si>
  <si>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</si>
  <si>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</si>
  <si>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</si>
  <si>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</si>
  <si>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</si>
  <si>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</si>
  <si>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</si>
  <si>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</si>
  <si>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</si>
  <si>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</si>
  <si>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</si>
  <si>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</si>
  <si>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</si>
  <si>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</si>
  <si>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</si>
  <si>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</si>
  <si>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</si>
  <si>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</si>
  <si>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</si>
  <si>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</si>
  <si>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</si>
  <si>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</si>
  <si>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</si>
  <si>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</si>
  <si>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</si>
  <si>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</si>
  <si>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</si>
  <si>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</si>
  <si>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</si>
  <si>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</si>
  <si>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</si>
  <si>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</si>
  <si>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</si>
  <si>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</si>
  <si>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</si>
  <si>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</si>
  <si>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</si>
  <si>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</si>
  <si>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</si>
  <si>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</si>
  <si>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</si>
  <si>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</si>
  <si>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</si>
  <si>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</si>
  <si>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</si>
  <si>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</si>
  <si>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</si>
  <si>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</si>
  <si>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</si>
  <si>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</si>
  <si>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</si>
  <si>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</si>
  <si>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</si>
  <si>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</si>
  <si>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</si>
  <si>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</si>
  <si>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</si>
  <si>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</si>
  <si>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</si>
  <si>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</si>
  <si>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</si>
  <si>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</si>
  <si>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</si>
  <si>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</si>
  <si>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</si>
  <si>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</si>
  <si>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</si>
  <si>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</si>
  <si>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</si>
  <si>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</si>
  <si>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</si>
  <si>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</si>
  <si>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</si>
  <si>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</si>
  <si>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</si>
  <si>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</si>
  <si>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</si>
  <si>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</si>
  <si>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</si>
  <si>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</si>
  <si>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</si>
  <si>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</si>
  <si>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</si>
  <si>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</si>
  <si>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</si>
  <si>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</si>
  <si>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</si>
  <si>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</si>
  <si>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</si>
  <si>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</si>
  <si>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</si>
  <si>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</si>
  <si>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</si>
  <si>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</si>
  <si>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</si>
  <si>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</si>
  <si>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</si>
  <si>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</si>
  <si>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</si>
  <si>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</si>
  <si>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</si>
  <si>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</si>
  <si>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</si>
  <si>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</si>
  <si>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</si>
  <si>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</si>
  <si>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</si>
  <si>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</si>
  <si>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</si>
  <si>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</si>
  <si>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</si>
  <si>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</si>
  <si>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</si>
  <si>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</si>
  <si>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</si>
  <si>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</si>
  <si>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</si>
  <si>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</si>
  <si>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</si>
  <si>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</si>
  <si>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</si>
  <si>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</si>
  <si>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</si>
  <si>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</si>
  <si>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</si>
  <si>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</si>
  <si>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</si>
  <si>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</si>
  <si>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</si>
  <si>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</si>
  <si>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</si>
  <si>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</si>
  <si>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</si>
  <si>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</si>
  <si>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</si>
  <si>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</si>
  <si>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</si>
  <si>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</si>
  <si>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</si>
  <si>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</si>
  <si>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</si>
  <si>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</si>
  <si>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</si>
  <si>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</si>
  <si>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</si>
  <si>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</si>
  <si>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</si>
  <si>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</si>
  <si>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</si>
  <si>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</si>
  <si>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</si>
  <si>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</si>
  <si>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</si>
  <si>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</si>
  <si>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</si>
  <si>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</si>
  <si>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</si>
  <si>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</si>
  <si>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</si>
  <si>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</si>
  <si>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</si>
  <si>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</si>
  <si>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</si>
  <si>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</si>
  <si>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</si>
  <si>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</si>
  <si>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</si>
  <si>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</si>
  <si>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</si>
  <si>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</si>
  <si>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</si>
  <si>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</si>
  <si>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</si>
  <si>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</si>
  <si>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</si>
  <si>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</si>
  <si>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</si>
  <si>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</si>
  <si>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</si>
  <si>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</si>
  <si>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</si>
  <si>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</si>
  <si>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</si>
  <si>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</si>
  <si>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</si>
  <si>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</si>
  <si>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</si>
  <si>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</si>
  <si>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</si>
  <si>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</si>
  <si>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</si>
  <si>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</si>
  <si>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</si>
  <si>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</si>
  <si>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</si>
  <si>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</si>
  <si>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</si>
  <si>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</si>
  <si>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</si>
  <si>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</si>
  <si>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</si>
  <si>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</si>
  <si>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</si>
  <si>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</si>
  <si>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</si>
  <si>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</si>
  <si>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</si>
  <si>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</si>
  <si>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</si>
  <si>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</si>
  <si>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</si>
  <si>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</si>
  <si>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</si>
  <si>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</si>
  <si>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</si>
  <si>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</si>
  <si>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</si>
  <si>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</si>
  <si>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</si>
  <si>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</si>
  <si>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</si>
  <si>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</si>
  <si>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</si>
  <si>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</si>
  <si>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</si>
  <si>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</si>
  <si>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</si>
  <si>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</si>
  <si>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</si>
  <si>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</si>
  <si>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</si>
  <si>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</si>
  <si>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</si>
  <si>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</si>
  <si>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</si>
  <si>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</si>
  <si>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</si>
  <si>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</si>
  <si>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</si>
  <si>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</si>
  <si>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</si>
  <si>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</si>
  <si>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</si>
  <si>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</si>
  <si>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</si>
  <si>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</si>
  <si>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</si>
  <si>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</si>
  <si>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</si>
  <si>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</si>
  <si>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</si>
  <si>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</si>
  <si>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</si>
  <si>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</si>
  <si>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</si>
  <si>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</si>
  <si>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</si>
  <si>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</si>
  <si>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</si>
  <si>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</si>
  <si>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</si>
  <si>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</si>
  <si>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</si>
  <si>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</si>
  <si>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</si>
  <si>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</si>
  <si>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</si>
  <si>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</si>
  <si>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</si>
  <si>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</si>
  <si>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</si>
  <si>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</si>
  <si>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</si>
  <si>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</si>
  <si>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</si>
  <si>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</si>
  <si>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</si>
  <si>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</si>
  <si>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</si>
  <si>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</si>
  <si>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</si>
  <si>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</si>
  <si>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</si>
  <si>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</si>
  <si>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</si>
  <si>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</si>
  <si>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</si>
  <si>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</si>
  <si>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</si>
  <si>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</si>
  <si>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</si>
  <si>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</si>
  <si>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</si>
  <si>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</si>
  <si>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</si>
  <si>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</si>
  <si>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</si>
  <si>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</si>
  <si>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</si>
  <si>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</si>
  <si>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</si>
  <si>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</si>
  <si>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</si>
  <si>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</si>
  <si>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</si>
  <si>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</si>
  <si>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</si>
  <si>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</si>
  <si>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</si>
  <si>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</si>
  <si>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</si>
  <si>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</si>
  <si>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</si>
  <si>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</si>
  <si>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</si>
  <si>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</si>
  <si>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</si>
  <si>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</si>
  <si>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</si>
  <si>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</si>
  <si>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</si>
  <si>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</si>
  <si>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</si>
  <si>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</si>
  <si>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</si>
  <si>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</si>
  <si>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</si>
  <si>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</si>
  <si>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</si>
  <si>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</si>
  <si>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</si>
  <si>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</si>
  <si>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</si>
  <si>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</si>
  <si>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</si>
  <si>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</si>
  <si>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</si>
  <si>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</si>
  <si>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</si>
  <si>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</si>
  <si>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</si>
  <si>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</si>
  <si>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</si>
  <si>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</si>
  <si>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</si>
  <si>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</si>
  <si>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</si>
  <si>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</si>
  <si>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</si>
  <si>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</si>
  <si>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</si>
  <si>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</si>
  <si>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</si>
  <si>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</si>
  <si>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</si>
  <si>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</si>
  <si>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</si>
  <si>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</si>
  <si>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</si>
  <si>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</si>
  <si>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</si>
  <si>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</si>
  <si>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</si>
  <si>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</si>
  <si>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</si>
  <si>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</si>
  <si>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</si>
  <si>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</si>
  <si>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</si>
  <si>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</si>
  <si>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</si>
  <si>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</si>
  <si>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</si>
  <si>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</si>
  <si>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</si>
  <si>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</si>
  <si>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</si>
  <si>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</si>
  <si>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</si>
  <si>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</si>
  <si>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</si>
  <si>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</si>
  <si>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</si>
  <si>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</si>
  <si>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</si>
  <si>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</si>
  <si>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</si>
  <si>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</si>
  <si>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</si>
  <si>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</si>
  <si>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</si>
  <si>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</si>
  <si>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</si>
  <si>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</si>
  <si>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</si>
  <si>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</si>
  <si>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</si>
  <si>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</si>
  <si>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</si>
  <si>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</si>
  <si>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</si>
  <si>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</si>
  <si>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</si>
  <si>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</si>
  <si>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</si>
  <si>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</si>
  <si>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</si>
  <si>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</si>
  <si>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</si>
  <si>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</si>
  <si>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</si>
  <si>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</si>
  <si>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</si>
  <si>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</si>
  <si>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</si>
  <si>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</si>
  <si>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</si>
  <si>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</si>
  <si>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</si>
  <si>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</si>
  <si>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</si>
  <si>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</si>
  <si>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</si>
  <si>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</si>
  <si>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</si>
  <si>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</si>
  <si>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</si>
  <si>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</si>
  <si>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</si>
  <si>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</si>
  <si>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</si>
  <si>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</si>
  <si>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</si>
  <si>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</si>
  <si>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</si>
  <si>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</si>
  <si>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</si>
  <si>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</si>
  <si>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</si>
  <si>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</si>
  <si>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</si>
  <si>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</si>
  <si>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</si>
  <si>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</si>
  <si>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</si>
  <si>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</si>
  <si>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</si>
  <si>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</si>
  <si>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</si>
  <si>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</si>
  <si>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</si>
  <si>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</si>
  <si>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</si>
  <si>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</si>
  <si>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</si>
  <si>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</si>
  <si>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</si>
  <si>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</si>
  <si>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</si>
  <si>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</si>
  <si>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</si>
  <si>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</si>
  <si>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</si>
  <si>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</si>
  <si>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</si>
  <si>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</si>
  <si>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</si>
  <si>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</si>
  <si>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</si>
  <si>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</si>
  <si>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</si>
  <si>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</si>
  <si>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</si>
  <si>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</si>
  <si>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</si>
  <si>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</si>
  <si>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</si>
  <si>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</si>
  <si>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</si>
  <si>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</si>
  <si>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</si>
  <si>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</si>
  <si>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</si>
  <si>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</si>
  <si>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</si>
  <si>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</si>
  <si>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</si>
  <si>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</si>
  <si>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</si>
  <si>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</si>
  <si>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</si>
  <si>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</si>
  <si>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</si>
  <si>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</si>
  <si>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</si>
  <si>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</si>
  <si>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</si>
  <si>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</si>
  <si>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</si>
  <si>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</si>
  <si>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</si>
  <si>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</si>
  <si>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</si>
  <si>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</si>
  <si>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</si>
  <si>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</si>
  <si>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</si>
  <si>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</si>
  <si>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</si>
  <si>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</si>
  <si>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</si>
  <si>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</si>
  <si>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</si>
  <si>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</si>
  <si>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</si>
  <si>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</si>
  <si>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</si>
  <si>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</si>
  <si>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</si>
  <si>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</si>
  <si>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</si>
  <si>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</si>
  <si>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</si>
  <si>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</si>
  <si>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</si>
  <si>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</si>
  <si>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</si>
  <si>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</si>
  <si>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</si>
  <si>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</si>
  <si>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</si>
  <si>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</si>
  <si>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</si>
  <si>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</si>
  <si>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</si>
  <si>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</si>
  <si>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</si>
  <si>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</si>
  <si>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</si>
  <si>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</si>
  <si>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</si>
  <si>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</si>
  <si>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</si>
  <si>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</si>
  <si>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</si>
  <si>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</si>
  <si>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</si>
  <si>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</si>
  <si>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</si>
  <si>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</si>
  <si>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</si>
  <si>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</si>
  <si>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</si>
  <si>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</si>
  <si>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</si>
  <si>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</si>
  <si>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</si>
  <si>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</si>
  <si>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</si>
  <si>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</si>
  <si>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</si>
  <si>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</si>
  <si>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</si>
  <si>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</si>
  <si>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</si>
  <si>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</si>
  <si>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</si>
  <si>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</si>
  <si>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</si>
  <si>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</si>
  <si>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</si>
  <si>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</si>
  <si>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</si>
  <si>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</si>
  <si>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</si>
  <si>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</si>
  <si>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</si>
  <si>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</si>
  <si>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</si>
  <si>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</si>
  <si>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</si>
  <si>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</si>
  <si>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</si>
  <si>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</si>
  <si>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</si>
  <si>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</si>
  <si>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</si>
  <si>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</si>
  <si>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</si>
  <si>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</si>
  <si>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</si>
  <si>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</si>
  <si>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</si>
  <si>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</si>
  <si>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</si>
  <si>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</si>
  <si>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</si>
  <si>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</si>
  <si>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</si>
  <si>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</si>
  <si>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</si>
  <si>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</si>
  <si>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</si>
  <si>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</si>
  <si>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</si>
  <si>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</si>
  <si>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</si>
  <si>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</si>
  <si>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</si>
  <si>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</si>
  <si>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</si>
  <si>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</si>
  <si>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</si>
  <si>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</si>
  <si>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</si>
  <si>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</si>
  <si>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</si>
  <si>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</si>
  <si>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</si>
  <si>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</si>
  <si>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</si>
  <si>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</si>
  <si>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</si>
  <si>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</si>
  <si>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</si>
  <si>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</si>
  <si>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</si>
  <si>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</si>
  <si>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</si>
  <si>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</si>
  <si>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</si>
  <si>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</si>
  <si>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</si>
  <si>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</si>
  <si>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</si>
  <si>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</si>
  <si>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</si>
  <si>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</si>
  <si>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</si>
  <si>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</si>
  <si>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</si>
  <si>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</si>
  <si>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</si>
  <si>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</si>
  <si>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</si>
  <si>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</si>
  <si>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</si>
  <si>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</si>
  <si>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</si>
  <si>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</si>
  <si>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</si>
  <si>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</si>
  <si>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</si>
  <si>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</si>
  <si>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</si>
  <si>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</si>
  <si>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</si>
  <si>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</si>
  <si>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</si>
  <si>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</si>
  <si>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</si>
  <si>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</si>
  <si>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</si>
  <si>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</si>
  <si>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</si>
  <si>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</si>
  <si>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</si>
  <si>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</si>
  <si>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</si>
  <si>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</si>
  <si>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</si>
  <si>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</si>
  <si>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</si>
  <si>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</si>
  <si>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</si>
  <si>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</si>
  <si>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</si>
  <si>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</si>
  <si>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</si>
  <si>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</si>
  <si>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</si>
  <si>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</si>
  <si>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</si>
  <si>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</si>
  <si>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</si>
  <si>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</si>
  <si>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</si>
  <si>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</si>
  <si>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</si>
  <si>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</si>
  <si>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</si>
  <si>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</si>
  <si>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</si>
  <si>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</si>
  <si>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</si>
  <si>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</si>
  <si>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</si>
  <si>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</si>
  <si>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</si>
  <si>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</si>
  <si>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</si>
  <si>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</si>
  <si>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</si>
  <si>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</si>
  <si>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</si>
  <si>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</si>
  <si>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</si>
  <si>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</si>
  <si>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</si>
  <si>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</si>
  <si>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</si>
  <si>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</si>
  <si>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</si>
  <si>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</si>
  <si>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</si>
  <si>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</si>
  <si>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</si>
  <si>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</si>
  <si>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</si>
  <si>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</si>
  <si>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</si>
  <si>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</si>
  <si>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</si>
  <si>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</si>
  <si>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</si>
  <si>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</si>
  <si>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</si>
  <si>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</si>
  <si>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</si>
  <si>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</si>
  <si>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</si>
  <si>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</si>
  <si>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</si>
  <si>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</si>
  <si>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</si>
  <si>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</si>
  <si>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</si>
  <si>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</si>
  <si>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</si>
  <si>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</si>
  <si>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</si>
  <si>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</si>
  <si>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</si>
  <si>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</si>
  <si>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</si>
  <si>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</si>
  <si>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</si>
  <si>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</si>
  <si>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</si>
  <si>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</si>
  <si>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</si>
  <si>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</si>
  <si>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</si>
  <si>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</si>
  <si>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</si>
  <si>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</si>
  <si>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</si>
  <si>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</si>
  <si>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</si>
  <si>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</si>
  <si>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</si>
  <si>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</si>
  <si>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</si>
  <si>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</si>
  <si>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</si>
  <si>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</si>
  <si>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</si>
  <si>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</si>
  <si>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</si>
  <si>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</si>
  <si>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</si>
  <si>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</si>
  <si>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</si>
  <si>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</si>
  <si>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</si>
  <si>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</si>
  <si>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</si>
  <si>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</si>
  <si>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</si>
  <si>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</si>
  <si>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</si>
  <si>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</si>
  <si>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</si>
  <si>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</si>
  <si>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</si>
  <si>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</si>
  <si>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</si>
  <si>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</si>
  <si>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</si>
  <si>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</si>
  <si>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</si>
  <si>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</si>
  <si>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</si>
  <si>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</si>
  <si>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</si>
  <si>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</si>
  <si>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</si>
  <si>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</si>
  <si>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</si>
  <si>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</si>
  <si>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</si>
  <si>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</si>
  <si>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</si>
  <si>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</si>
  <si>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</si>
  <si>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</si>
  <si>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</si>
  <si>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</si>
  <si>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</si>
  <si>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</si>
  <si>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</si>
  <si>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</si>
  <si>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</si>
  <si>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</si>
  <si>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</si>
  <si>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</si>
  <si>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</si>
  <si>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</si>
  <si>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</si>
  <si>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</si>
  <si>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</si>
  <si>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</si>
  <si>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</si>
  <si>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</si>
  <si>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</si>
  <si>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</si>
  <si>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</si>
  <si>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</si>
  <si>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</si>
  <si>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</si>
  <si>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</si>
  <si>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</si>
  <si>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</si>
  <si>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</si>
  <si>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</si>
  <si>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</si>
  <si>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</si>
  <si>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</si>
  <si>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</si>
  <si>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</si>
  <si>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</si>
  <si>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</si>
  <si>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</si>
  <si>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</si>
  <si>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</si>
  <si>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</si>
  <si>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</si>
  <si>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</si>
  <si>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</si>
  <si>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</si>
  <si>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</si>
  <si>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</si>
  <si>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</si>
  <si>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</si>
  <si>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</si>
  <si>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</si>
  <si>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</si>
  <si>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</si>
  <si>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</si>
  <si>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</si>
  <si>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</si>
  <si>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</si>
  <si>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</si>
  <si>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</si>
  <si>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</si>
  <si>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</si>
  <si>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</si>
  <si>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</si>
  <si>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</si>
  <si>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</si>
  <si>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</si>
  <si>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</si>
  <si>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</si>
  <si>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</si>
  <si>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</si>
  <si>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</si>
  <si>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</si>
  <si>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</si>
  <si>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</si>
  <si>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</si>
  <si>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</si>
  <si>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</si>
  <si>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</si>
  <si>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</si>
  <si>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</si>
  <si>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</si>
  <si>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</si>
  <si>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</si>
  <si>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</si>
  <si>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</si>
  <si>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</si>
  <si>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</si>
  <si>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</si>
  <si>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</si>
  <si>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</si>
  <si>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</si>
  <si>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</si>
  <si>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</si>
  <si>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</si>
  <si>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</si>
  <si>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</si>
  <si>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</si>
  <si>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</si>
  <si>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</si>
  <si>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</si>
  <si>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</si>
  <si>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</si>
  <si>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</si>
  <si>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</si>
  <si>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</si>
  <si>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</si>
  <si>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</si>
  <si>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</si>
  <si>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</si>
  <si>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</si>
  <si>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</si>
  <si>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</si>
  <si>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</si>
  <si>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</si>
  <si>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</si>
  <si>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</si>
  <si>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</si>
  <si>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</si>
  <si>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</si>
  <si>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</si>
  <si>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</si>
  <si>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</si>
  <si>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</si>
  <si>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</si>
  <si>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</si>
  <si>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</si>
  <si>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</si>
  <si>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</si>
  <si>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</si>
  <si>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</si>
  <si>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</si>
  <si>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</si>
  <si>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</si>
  <si>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</si>
  <si>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</si>
  <si>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</si>
  <si>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</si>
  <si>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</si>
  <si>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</si>
  <si>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</si>
  <si>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</si>
  <si>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</si>
  <si>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</si>
  <si>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</si>
  <si>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</si>
  <si>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</si>
  <si>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</si>
  <si>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</si>
  <si>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</si>
  <si>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</si>
  <si>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</si>
  <si>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</si>
  <si>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</si>
  <si>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</si>
  <si>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</si>
  <si>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</si>
  <si>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</si>
  <si>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</si>
  <si>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</si>
  <si>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</si>
  <si>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</si>
  <si>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</si>
  <si>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</si>
  <si>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</si>
  <si>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</si>
  <si>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</si>
  <si>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</si>
  <si>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</si>
  <si>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</si>
  <si>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</si>
  <si>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</si>
  <si>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</si>
  <si>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</si>
  <si>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</si>
  <si>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</si>
  <si>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</si>
  <si>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</si>
  <si>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</si>
  <si>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</si>
  <si>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</si>
  <si>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</si>
  <si>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</si>
  <si>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</si>
  <si>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</si>
  <si>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</si>
  <si>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</si>
  <si>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</si>
  <si>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</si>
  <si>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</si>
  <si>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</si>
  <si>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</si>
  <si>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</si>
  <si>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</si>
  <si>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</si>
  <si>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</si>
  <si>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</si>
  <si>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</si>
  <si>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</si>
  <si>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</si>
  <si>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</si>
  <si>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</si>
  <si>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</si>
  <si>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</si>
  <si>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</si>
  <si>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</si>
  <si>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</si>
  <si>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</si>
  <si>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</si>
  <si>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</si>
  <si>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</si>
  <si>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</si>
  <si>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</si>
  <si>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</si>
  <si>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</si>
  <si>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</si>
  <si>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</si>
  <si>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</si>
  <si>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</si>
  <si>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</si>
  <si>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</si>
  <si>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</si>
  <si>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</si>
  <si>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</si>
  <si>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</si>
  <si>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</si>
  <si>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</si>
  <si>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</si>
  <si>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</si>
  <si>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</si>
  <si>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</si>
  <si>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</si>
  <si>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</si>
  <si>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</si>
  <si>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</si>
  <si>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</si>
  <si>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</si>
  <si>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</si>
  <si>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</si>
  <si>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</si>
  <si>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</si>
  <si>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</si>
  <si>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</si>
  <si>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</si>
  <si>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</si>
  <si>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</si>
  <si>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</si>
  <si>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</si>
  <si>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</si>
  <si>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</si>
  <si>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</si>
  <si>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</si>
  <si>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</si>
  <si>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</si>
  <si>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</si>
  <si>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</si>
  <si>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</si>
  <si>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</si>
  <si>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</si>
  <si>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</si>
  <si>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</si>
  <si>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</si>
  <si>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</si>
  <si>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</si>
  <si>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</si>
  <si>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</si>
  <si>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</si>
  <si>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</si>
  <si>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</si>
  <si>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</si>
  <si>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</si>
  <si>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</si>
  <si>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</si>
  <si>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</si>
  <si>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</si>
  <si>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</si>
  <si>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</si>
  <si>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</si>
  <si>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</si>
  <si>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</si>
  <si>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</si>
  <si>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</si>
  <si>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</si>
  <si>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</si>
  <si>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</si>
  <si>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</si>
  <si>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</si>
  <si>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</si>
  <si>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</si>
  <si>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</si>
  <si>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</si>
  <si>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</si>
  <si>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</si>
  <si>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</si>
  <si>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</si>
  <si>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</si>
  <si>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</si>
  <si>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</si>
  <si>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</si>
  <si>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</si>
  <si>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</si>
  <si>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</si>
  <si>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</si>
  <si>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</si>
  <si>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</si>
  <si>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</si>
  <si>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</si>
  <si>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</si>
  <si>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</si>
  <si>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</si>
  <si>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</si>
  <si>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</si>
  <si>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</si>
  <si>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</si>
  <si>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</si>
  <si>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</si>
  <si>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</si>
  <si>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</si>
  <si>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</si>
  <si>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</si>
  <si>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</si>
  <si>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</si>
  <si>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</si>
  <si>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</si>
  <si>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</si>
  <si>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</si>
  <si>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</si>
  <si>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</si>
  <si>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</si>
  <si>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</si>
  <si>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</si>
  <si>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</si>
  <si>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</si>
  <si>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</si>
  <si>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</si>
  <si>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</si>
  <si>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</si>
  <si>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</si>
  <si>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</si>
  <si>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</si>
  <si>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</si>
  <si>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</si>
  <si>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</si>
  <si>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</si>
  <si>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</si>
  <si>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</si>
  <si>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</si>
  <si>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</si>
  <si>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</si>
  <si>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</si>
  <si>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</si>
  <si>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</si>
  <si>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</si>
  <si>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</si>
  <si>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</si>
  <si>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</si>
  <si>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</si>
  <si>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</si>
  <si>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</si>
  <si>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</si>
  <si>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</si>
  <si>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</si>
  <si>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</si>
  <si>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</si>
  <si>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</si>
  <si>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</si>
  <si>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</si>
  <si>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</si>
  <si>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</si>
  <si>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</si>
  <si>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</si>
  <si>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</si>
  <si>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</si>
  <si>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</si>
  <si>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</si>
  <si>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</si>
  <si>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</si>
  <si>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</si>
  <si>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</si>
  <si>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</si>
  <si>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</si>
  <si>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</si>
  <si>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</si>
  <si>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</si>
  <si>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</si>
  <si>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</si>
  <si>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</si>
  <si>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</si>
  <si>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</si>
  <si>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</si>
  <si>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</si>
  <si>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</si>
  <si>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</si>
  <si>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</si>
  <si>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</si>
  <si>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</si>
  <si>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</si>
  <si>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</si>
  <si>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</si>
  <si>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</si>
  <si>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</si>
  <si>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</si>
  <si>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</si>
  <si>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</si>
  <si>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</si>
  <si>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</si>
  <si>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</si>
  <si>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</si>
  <si>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</si>
  <si>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</si>
  <si>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</si>
  <si>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</si>
  <si>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</si>
  <si>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</si>
  <si>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</si>
  <si>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</si>
  <si>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</si>
  <si>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</si>
  <si>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</si>
  <si>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</si>
  <si>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</si>
  <si>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</si>
  <si>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</si>
  <si>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</si>
  <si>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</si>
  <si>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</si>
  <si>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</si>
  <si>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</si>
  <si>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</si>
  <si>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</si>
  <si>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</si>
  <si>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</si>
  <si>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</si>
  <si>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</si>
  <si>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</si>
  <si>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</si>
  <si>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</si>
  <si>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</si>
  <si>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</si>
  <si>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</si>
  <si>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</si>
  <si>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</si>
  <si>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</si>
  <si>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</si>
  <si>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</si>
  <si>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</si>
  <si>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</si>
  <si>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</si>
  <si>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</si>
  <si>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</si>
  <si>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</si>
  <si>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</si>
  <si>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</si>
  <si>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</si>
  <si>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</si>
  <si>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</si>
  <si>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</si>
  <si>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</si>
  <si>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</si>
  <si>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</si>
  <si>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</si>
  <si>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</si>
  <si>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</si>
  <si>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</si>
  <si>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</si>
  <si>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</si>
  <si>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</si>
  <si>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</si>
  <si>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</si>
  <si>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</si>
  <si>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</si>
  <si>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</si>
  <si>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</si>
  <si>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</si>
  <si>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</si>
  <si>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</si>
  <si>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</si>
  <si>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</si>
  <si>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</si>
  <si>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</si>
  <si>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</si>
  <si>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</si>
  <si>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</si>
  <si>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</si>
  <si>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</si>
  <si>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</si>
  <si>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</si>
  <si>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</si>
  <si>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</si>
  <si>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</si>
  <si>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</si>
  <si>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</si>
  <si>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</si>
  <si>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</si>
  <si>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</si>
  <si>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</si>
  <si>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</si>
  <si>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</si>
  <si>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</si>
  <si>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</si>
  <si>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</si>
  <si>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</si>
  <si>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</si>
  <si>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</si>
  <si>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</si>
  <si>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</si>
  <si>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</si>
  <si>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</si>
  <si>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</si>
  <si>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</si>
  <si>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</si>
  <si>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</si>
  <si>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</si>
  <si>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</si>
  <si>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</si>
  <si>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</si>
  <si>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</si>
  <si>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</si>
  <si>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</si>
  <si>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</si>
  <si>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</si>
  <si>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</si>
  <si>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</si>
  <si>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</si>
  <si>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</si>
  <si>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</si>
  <si>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</si>
  <si>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</si>
  <si>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</si>
  <si>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</si>
  <si>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</si>
  <si>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</si>
  <si>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</si>
  <si>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</si>
  <si>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</si>
  <si>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</si>
  <si>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</si>
  <si>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</si>
  <si>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</si>
  <si>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</si>
  <si>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</si>
  <si>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</si>
  <si>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</si>
  <si>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</si>
  <si>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</si>
  <si>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</si>
  <si>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</si>
  <si>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</si>
  <si>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</si>
  <si>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</si>
  <si>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</si>
  <si>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</si>
  <si>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</si>
  <si>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</si>
  <si>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</si>
  <si>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</si>
  <si>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</si>
  <si>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</si>
  <si>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</si>
  <si>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</si>
  <si>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</si>
  <si>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</si>
  <si>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</si>
  <si>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</si>
  <si>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</si>
  <si>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</si>
  <si>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</si>
  <si>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</si>
  <si>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</si>
  <si>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</si>
  <si>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</si>
  <si>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</si>
  <si>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</si>
  <si>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</si>
  <si>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</si>
  <si>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</si>
  <si>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</si>
  <si>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</si>
  <si>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</si>
  <si>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</si>
  <si>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</si>
  <si>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</si>
  <si>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</si>
  <si>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</si>
  <si>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</si>
  <si>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</si>
  <si>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</si>
  <si>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</si>
  <si>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</si>
  <si>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</si>
  <si>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</si>
  <si>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</si>
  <si>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</si>
  <si>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</si>
  <si>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</si>
  <si>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</si>
  <si>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</si>
  <si>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</si>
  <si>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</si>
  <si>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</si>
  <si>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</si>
  <si>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</si>
  <si>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</si>
  <si>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</si>
  <si>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</si>
  <si>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</si>
  <si>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</si>
  <si>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</si>
  <si>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</si>
  <si>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</si>
  <si>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</si>
  <si>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</si>
  <si>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</si>
  <si>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</si>
  <si>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</si>
  <si>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</si>
  <si>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</si>
  <si>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</si>
  <si>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</si>
  <si>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</si>
  <si>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</si>
  <si>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</si>
  <si>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</si>
  <si>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</si>
  <si>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</si>
  <si>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</si>
  <si>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</si>
  <si>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</si>
  <si>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</si>
  <si>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</si>
  <si>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</si>
  <si>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</si>
  <si>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</si>
  <si>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</si>
  <si>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</si>
  <si>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</si>
  <si>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</si>
  <si>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</si>
  <si>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</si>
  <si>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</si>
  <si>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</si>
  <si>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</si>
  <si>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</si>
  <si>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</si>
  <si>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</si>
  <si>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</si>
  <si>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</si>
  <si>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</si>
  <si>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</si>
  <si>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</si>
  <si>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</si>
  <si>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</si>
  <si>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</si>
  <si>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</si>
  <si>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</si>
  <si>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</si>
  <si>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</si>
  <si>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</si>
  <si>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</si>
  <si>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</si>
  <si>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</si>
  <si>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</si>
  <si>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</si>
  <si>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</si>
  <si>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</si>
  <si>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</si>
  <si>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</si>
  <si>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</si>
  <si>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</si>
  <si>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</si>
  <si>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</si>
  <si>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</si>
  <si>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</si>
  <si>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</si>
  <si>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</si>
  <si>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</si>
  <si>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</si>
  <si>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</si>
  <si>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</si>
  <si>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</si>
  <si>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</si>
  <si>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</si>
  <si>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</si>
  <si>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</si>
  <si>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</si>
  <si>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</si>
  <si>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</si>
  <si>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</si>
  <si>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</si>
  <si>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</si>
  <si>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</si>
  <si>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</si>
  <si>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</si>
  <si>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</si>
  <si>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</si>
  <si>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</si>
  <si>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</si>
  <si>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</si>
  <si>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</si>
  <si>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</si>
  <si>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</si>
  <si>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</si>
  <si>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</si>
  <si>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</si>
  <si>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</si>
  <si>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</si>
  <si>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</si>
  <si>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</si>
  <si>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</si>
  <si>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</si>
  <si>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</si>
  <si>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</si>
  <si>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</si>
  <si>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</si>
  <si>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</si>
  <si>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</si>
  <si>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</si>
  <si>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</si>
  <si>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</si>
  <si>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</si>
  <si>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</si>
  <si>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</si>
  <si>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</si>
  <si>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</si>
  <si>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</si>
  <si>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</si>
  <si>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</si>
  <si>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</si>
  <si>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</si>
  <si>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</si>
  <si>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</si>
  <si>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</si>
  <si>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</si>
  <si>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</si>
  <si>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</si>
  <si>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</si>
  <si>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</si>
  <si>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</si>
  <si>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</si>
  <si>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</si>
  <si>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</si>
  <si>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</si>
  <si>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</si>
  <si>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</si>
  <si>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</si>
  <si>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</si>
  <si>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</si>
  <si>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</si>
  <si>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</si>
  <si>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</si>
  <si>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</si>
  <si>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</si>
  <si>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</si>
  <si>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</si>
  <si>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</si>
  <si>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</si>
  <si>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</si>
  <si>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</si>
  <si>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</si>
  <si>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</si>
  <si>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</si>
  <si>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</si>
  <si>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</si>
  <si>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</si>
  <si>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</si>
  <si>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</si>
  <si>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</si>
  <si>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</si>
  <si>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</si>
  <si>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</si>
  <si>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</si>
  <si>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</si>
  <si>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</si>
  <si>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</si>
  <si>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</si>
  <si>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</si>
  <si>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</si>
  <si>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</si>
  <si>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</si>
  <si>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</si>
  <si>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</si>
  <si>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</si>
  <si>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</si>
  <si>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</si>
  <si>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</si>
  <si>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</si>
  <si>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</si>
  <si>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</si>
  <si>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</si>
  <si>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</si>
  <si>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</si>
  <si>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</si>
  <si>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</si>
  <si>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</si>
  <si>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</si>
  <si>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</si>
  <si>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</si>
  <si>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</si>
  <si>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</si>
  <si>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</si>
  <si>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</si>
  <si>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</si>
  <si>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</si>
  <si>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</si>
  <si>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</si>
  <si>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</si>
  <si>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</si>
  <si>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</si>
  <si>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</si>
  <si>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</si>
  <si>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</si>
  <si>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</si>
  <si>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</si>
  <si>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</si>
  <si>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</si>
  <si>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</si>
  <si>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</si>
  <si>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</si>
  <si>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</si>
  <si>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</si>
  <si>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</si>
  <si>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</si>
  <si>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</si>
  <si>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</si>
  <si>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</si>
  <si>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</si>
  <si>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</si>
  <si>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</si>
  <si>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</si>
  <si>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</si>
  <si>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</si>
  <si>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</si>
  <si>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</si>
  <si>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</si>
  <si>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</si>
  <si>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</si>
  <si>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</si>
  <si>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</si>
  <si>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</si>
  <si>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</si>
  <si>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</si>
  <si>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</si>
  <si>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</si>
  <si>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</si>
  <si>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</si>
  <si>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</si>
  <si>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</si>
  <si>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</si>
  <si>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</si>
  <si>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</si>
  <si>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</si>
  <si>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</si>
  <si>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</si>
  <si>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</si>
  <si>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</si>
  <si>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</si>
  <si>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</si>
  <si>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</si>
  <si>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</si>
  <si>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</si>
  <si>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</si>
  <si>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</si>
  <si>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</si>
  <si>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</si>
  <si>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</si>
  <si>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</si>
  <si>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</si>
  <si>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</si>
  <si>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</si>
  <si>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</si>
  <si>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</si>
  <si>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</si>
  <si>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</si>
  <si>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</si>
  <si>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</si>
  <si>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</si>
  <si>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</si>
  <si>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</si>
  <si>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</si>
  <si>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</si>
  <si>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</si>
  <si>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</si>
  <si>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</si>
  <si>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</si>
  <si>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</si>
  <si>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</si>
  <si>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</si>
  <si>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</si>
  <si>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</si>
  <si>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</si>
  <si>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</si>
  <si>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</si>
  <si>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</si>
  <si>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</si>
  <si>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</si>
  <si>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</si>
  <si>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</si>
  <si>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</si>
  <si>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</si>
  <si>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</si>
  <si>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</si>
  <si>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</si>
  <si>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</si>
  <si>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</si>
  <si>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</si>
  <si>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</si>
  <si>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</si>
  <si>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</si>
  <si>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</si>
  <si>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</si>
  <si>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</si>
  <si>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</si>
  <si>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</si>
  <si>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</si>
  <si>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</si>
  <si>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</si>
  <si>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</si>
  <si>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</si>
  <si>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</si>
  <si>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</si>
  <si>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</si>
  <si>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</si>
  <si>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</si>
  <si>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</si>
  <si>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</si>
  <si>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</si>
  <si>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</si>
  <si>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</si>
  <si>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</si>
  <si>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</si>
  <si>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</si>
  <si>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</si>
  <si>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</si>
  <si>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</si>
  <si>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</si>
  <si>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</si>
  <si>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</si>
  <si>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</si>
  <si>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</si>
  <si>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</si>
  <si>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</si>
  <si>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</si>
  <si>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</si>
  <si>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</si>
  <si>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</si>
  <si>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</si>
  <si>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</si>
  <si>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</si>
  <si>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</si>
  <si>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</si>
  <si>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</si>
  <si>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</si>
  <si>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</si>
  <si>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</si>
  <si>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</si>
  <si>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</si>
  <si>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</si>
  <si>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</si>
  <si>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</si>
  <si>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</si>
  <si>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</si>
  <si>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</si>
  <si>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</si>
  <si>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</si>
  <si>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</si>
  <si>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</si>
  <si>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</si>
  <si>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</si>
  <si>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</si>
  <si>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</si>
  <si>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</si>
  <si>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</si>
  <si>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</si>
  <si>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</si>
  <si>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</si>
  <si>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</si>
  <si>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</si>
  <si>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</si>
  <si>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</si>
  <si>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</si>
  <si>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</si>
  <si>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</si>
  <si>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</si>
  <si>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</si>
  <si>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</si>
  <si>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</si>
  <si>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</si>
  <si>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</si>
  <si>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</si>
  <si>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</si>
  <si>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</si>
  <si>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</si>
  <si>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</si>
  <si>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</si>
  <si>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</si>
  <si>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</si>
  <si>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</si>
  <si>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</si>
  <si>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</si>
  <si>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</si>
  <si>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</si>
  <si>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</si>
  <si>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</si>
  <si>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</si>
  <si>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</si>
  <si>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</si>
  <si>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</si>
  <si>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</si>
  <si>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</si>
  <si>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</si>
  <si>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</si>
  <si>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</si>
  <si>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</si>
  <si>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</si>
  <si>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</si>
  <si>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</si>
  <si>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</si>
  <si>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</si>
  <si>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</si>
  <si>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</si>
  <si>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</si>
  <si>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</si>
  <si>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</si>
  <si>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</si>
  <si>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</si>
  <si>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</si>
  <si>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</si>
  <si>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</si>
  <si>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</si>
  <si>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</si>
  <si>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</si>
  <si>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</si>
  <si>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</si>
  <si>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</si>
  <si>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</si>
  <si>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</si>
  <si>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</si>
  <si>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</si>
  <si>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</si>
  <si>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</si>
  <si>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</si>
  <si>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</si>
  <si>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</si>
  <si>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</si>
  <si>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</si>
  <si>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</si>
  <si>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</si>
  <si>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</si>
  <si>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</si>
  <si>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</si>
  <si>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</si>
  <si>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</si>
  <si>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</si>
  <si>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</si>
  <si>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</si>
  <si>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</si>
  <si>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</si>
  <si>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</si>
  <si>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</si>
  <si>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</si>
  <si>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</si>
  <si>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</si>
  <si>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</si>
  <si>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</si>
  <si>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</si>
  <si>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</si>
  <si>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</si>
  <si>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</si>
  <si>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</si>
  <si>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</si>
  <si>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</si>
  <si>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</si>
  <si>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</si>
  <si>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</si>
  <si>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</si>
  <si>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</si>
  <si>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</si>
  <si>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</si>
  <si>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</si>
  <si>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</si>
  <si>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</si>
  <si>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</si>
  <si>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</si>
  <si>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</si>
  <si>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</si>
  <si>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</si>
  <si>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</si>
  <si>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</si>
  <si>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</si>
  <si>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</si>
  <si>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</si>
  <si>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</si>
  <si>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</si>
  <si>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</si>
  <si>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</si>
  <si>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</si>
  <si>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</si>
  <si>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</si>
  <si>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</si>
  <si>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</si>
  <si>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</si>
  <si>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</si>
  <si>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</si>
  <si>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</si>
  <si>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</si>
  <si>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</si>
  <si>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</si>
  <si>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</si>
  <si>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</si>
  <si>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</si>
  <si>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</si>
  <si>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</si>
  <si>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</si>
  <si>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</si>
  <si>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</si>
  <si>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</si>
  <si>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</si>
  <si>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</si>
  <si>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</si>
  <si>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</si>
  <si>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</si>
  <si>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</si>
  <si>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</si>
  <si>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</si>
  <si>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</si>
  <si>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</si>
  <si>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</si>
  <si>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</si>
  <si>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</si>
  <si>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</si>
  <si>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</si>
  <si>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</si>
  <si>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</si>
  <si>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</si>
  <si>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</si>
  <si>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</si>
  <si>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</si>
  <si>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</si>
  <si>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</si>
  <si>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</si>
  <si>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</si>
  <si>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</si>
  <si>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</si>
  <si>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</si>
  <si>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</si>
  <si>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</si>
  <si>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</si>
  <si>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</si>
  <si>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</si>
  <si>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</si>
  <si>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</si>
  <si>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</si>
  <si>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</si>
  <si>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</si>
  <si>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</si>
  <si>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</si>
  <si>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</si>
  <si>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</si>
  <si>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</si>
  <si>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</si>
  <si>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</si>
  <si>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</si>
  <si>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</si>
  <si>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</si>
  <si>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</si>
  <si>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</si>
  <si>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</si>
  <si>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</si>
  <si>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</si>
  <si>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</si>
  <si>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</si>
  <si>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</si>
  <si>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</si>
  <si>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</si>
  <si>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</si>
  <si>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</si>
  <si>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</si>
  <si>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</si>
  <si>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</si>
  <si>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</si>
  <si>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</si>
  <si>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</si>
  <si>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</si>
  <si>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</si>
  <si>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</si>
  <si>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</si>
  <si>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</si>
  <si>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</si>
  <si>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</si>
  <si>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</si>
  <si>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</si>
  <si>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</si>
  <si>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</si>
  <si>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</si>
  <si>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</si>
  <si>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</si>
  <si>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</si>
  <si>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</si>
  <si>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</si>
  <si>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</si>
  <si>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</si>
  <si>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</si>
  <si>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</si>
  <si>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</si>
  <si>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</si>
  <si>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</si>
  <si>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</si>
  <si>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</si>
  <si>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</si>
  <si>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</si>
  <si>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</si>
  <si>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</si>
  <si>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</si>
  <si>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</si>
  <si>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</si>
  <si>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</si>
  <si>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</si>
  <si>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</si>
  <si>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</si>
  <si>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</si>
  <si>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</si>
  <si>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</si>
  <si>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</si>
  <si>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</si>
  <si>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</si>
  <si>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</si>
  <si>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</si>
  <si>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</si>
  <si>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</si>
  <si>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</si>
  <si>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</si>
  <si>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</si>
  <si>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</si>
  <si>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</si>
  <si>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</si>
  <si>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</si>
  <si>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</si>
  <si>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</si>
  <si>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</si>
  <si>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</si>
  <si>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</si>
  <si>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</si>
  <si>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</si>
  <si>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</si>
  <si>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</si>
  <si>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</si>
  <si>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</si>
  <si>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</si>
  <si>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</si>
  <si>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</si>
  <si>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</si>
  <si>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</si>
  <si>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</si>
  <si>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</si>
  <si>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</si>
  <si>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</si>
  <si>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</si>
  <si>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</si>
  <si>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</si>
  <si>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</si>
  <si>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</si>
  <si>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</si>
  <si>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</si>
  <si>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</si>
  <si>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</si>
  <si>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</si>
  <si>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</si>
  <si>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</si>
  <si>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</si>
  <si>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</si>
  <si>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</si>
  <si>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</si>
  <si>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</si>
  <si>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</si>
  <si>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</si>
  <si>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</si>
  <si>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</si>
  <si>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</si>
  <si>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</si>
  <si>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</si>
  <si>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</si>
  <si>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</si>
  <si>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</si>
  <si>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</si>
  <si>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</si>
  <si>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</si>
  <si>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</si>
  <si>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</si>
  <si>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</si>
  <si>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</si>
  <si>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</si>
  <si>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</si>
  <si>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</si>
  <si>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</si>
  <si>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</si>
  <si>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</si>
  <si>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</si>
  <si>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</si>
  <si>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</si>
  <si>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</si>
  <si>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</si>
  <si>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</si>
  <si>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</si>
  <si>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</si>
  <si>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</si>
  <si>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</si>
  <si>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</si>
  <si>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</si>
  <si>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</si>
  <si>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</si>
  <si>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</si>
  <si>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</si>
  <si>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</si>
  <si>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</si>
  <si>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</si>
  <si>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</si>
  <si>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</si>
  <si>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</si>
  <si>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</si>
  <si>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</si>
  <si>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</si>
  <si>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</si>
  <si>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</si>
  <si>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</si>
  <si>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</si>
  <si>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</si>
  <si>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</si>
  <si>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</si>
  <si>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</si>
  <si>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</si>
  <si>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</si>
  <si>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</si>
  <si>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</si>
  <si>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</si>
  <si>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</si>
  <si>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</si>
  <si>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</si>
  <si>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</si>
  <si>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</si>
  <si>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</si>
  <si>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</si>
  <si>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</si>
  <si>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</si>
  <si>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</si>
  <si>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</si>
  <si>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</si>
  <si>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</si>
  <si>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</si>
  <si>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</si>
  <si>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</si>
  <si>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</si>
  <si>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</si>
  <si>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</si>
  <si>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</si>
  <si>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</si>
  <si>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</si>
  <si>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</si>
  <si>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</si>
  <si>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</si>
  <si>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</si>
  <si>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</si>
  <si>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</si>
  <si>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</si>
  <si>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</si>
  <si>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</si>
  <si>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</si>
  <si>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</si>
  <si>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</si>
  <si>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</si>
  <si>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</si>
  <si>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</si>
  <si>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</si>
  <si>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</si>
  <si>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</si>
  <si>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</si>
  <si>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</si>
  <si>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</si>
  <si>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</si>
  <si>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</si>
  <si>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</si>
  <si>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</si>
  <si>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</si>
  <si>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</si>
  <si>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</si>
  <si>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</si>
  <si>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</si>
  <si>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</si>
  <si>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</si>
  <si>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</si>
  <si>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</si>
  <si>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</si>
  <si>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</si>
  <si>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</si>
  <si>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</si>
  <si>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</si>
  <si>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</si>
  <si>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</si>
  <si>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</si>
  <si>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</si>
  <si>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</si>
  <si>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</si>
  <si>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</si>
  <si>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</si>
  <si>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</si>
  <si>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</si>
  <si>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</si>
  <si>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</si>
  <si>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</si>
  <si>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</si>
  <si>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</si>
  <si>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</si>
  <si>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</si>
  <si>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</si>
  <si>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</si>
  <si>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</si>
  <si>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</si>
  <si>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</si>
  <si>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</si>
  <si>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</si>
  <si>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</si>
  <si>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</si>
  <si>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</si>
  <si>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</si>
  <si>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</si>
  <si>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</si>
  <si>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</si>
  <si>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</si>
  <si>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</si>
  <si>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</si>
  <si>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</si>
  <si>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</si>
  <si>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</si>
  <si>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</si>
  <si>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</si>
  <si>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</si>
  <si>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</si>
  <si>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</si>
  <si>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</si>
  <si>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</si>
  <si>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</si>
  <si>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</si>
  <si>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</si>
  <si>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</si>
  <si>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</si>
  <si>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</si>
  <si>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</si>
  <si>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</si>
  <si>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</si>
  <si>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</si>
  <si>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</si>
  <si>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</si>
  <si>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</si>
  <si>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</si>
  <si>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</si>
  <si>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</si>
  <si>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</si>
  <si>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</si>
  <si>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</si>
  <si>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</si>
  <si>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</si>
  <si>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</si>
  <si>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</si>
  <si>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</si>
  <si>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</si>
  <si>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</si>
  <si>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</si>
  <si>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</si>
  <si>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</si>
  <si>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</si>
  <si>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</si>
  <si>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</si>
  <si>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</si>
  <si>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</si>
  <si>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</si>
  <si>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</si>
  <si>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</si>
  <si>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</si>
  <si>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</si>
  <si>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</si>
  <si>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</si>
  <si>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</si>
  <si>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</si>
  <si>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</si>
  <si>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</si>
  <si>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</si>
  <si>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</si>
  <si>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</si>
  <si>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</si>
  <si>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</si>
  <si>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</si>
  <si>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</si>
  <si>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</si>
  <si>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</si>
  <si>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</si>
  <si>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</si>
  <si>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</si>
  <si>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</si>
  <si>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</si>
  <si>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</si>
  <si>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</si>
  <si>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</si>
  <si>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</si>
  <si>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</si>
  <si>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</si>
  <si>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</si>
  <si>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</si>
  <si>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</si>
  <si>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</si>
  <si>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</si>
  <si>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</si>
  <si>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</si>
  <si>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</si>
  <si>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</si>
  <si>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</si>
  <si>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</si>
  <si>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</si>
  <si>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</si>
  <si>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</si>
  <si>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</si>
  <si>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</si>
  <si>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</si>
  <si>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</si>
  <si>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</si>
  <si>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</si>
  <si>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</si>
  <si>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</si>
  <si>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</si>
  <si>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</si>
  <si>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</si>
  <si>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</si>
  <si>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</si>
  <si>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</si>
  <si>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</si>
  <si>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</si>
  <si>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</si>
  <si>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</si>
  <si>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</si>
  <si>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</si>
  <si>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</si>
  <si>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</si>
  <si>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</si>
  <si>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</si>
  <si>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</si>
  <si>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</si>
  <si>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</si>
  <si>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</si>
  <si>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</si>
  <si>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</si>
  <si>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</si>
  <si>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</si>
  <si>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</si>
  <si>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</si>
  <si>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</si>
  <si>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</si>
  <si>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</si>
  <si>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</si>
  <si>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</si>
  <si>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</si>
  <si>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</si>
  <si>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</si>
  <si>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</si>
  <si>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</si>
  <si>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</si>
  <si>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</si>
  <si>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</si>
  <si>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</si>
  <si>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</si>
  <si>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</si>
  <si>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</si>
  <si>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</si>
  <si>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</si>
  <si>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</si>
  <si>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</si>
  <si>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</si>
  <si>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</si>
  <si>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</si>
  <si>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</si>
  <si>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</si>
  <si>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</si>
  <si>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</si>
  <si>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</si>
  <si>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</si>
  <si>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</si>
  <si>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</si>
  <si>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</si>
  <si>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</si>
  <si>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</si>
  <si>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</si>
  <si>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</si>
  <si>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</si>
  <si>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</si>
  <si>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</si>
  <si>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</si>
  <si>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</si>
  <si>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</si>
  <si>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</si>
  <si>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</si>
  <si>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</si>
  <si>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</si>
  <si>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</si>
  <si>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</si>
  <si>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</si>
  <si>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</si>
  <si>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</si>
  <si>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</si>
  <si>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</si>
  <si>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</si>
  <si>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</si>
  <si>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</si>
  <si>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</si>
  <si>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</si>
  <si>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</si>
  <si>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</si>
  <si>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</si>
  <si>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</si>
  <si>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</si>
  <si>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</si>
  <si>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</si>
  <si>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</si>
  <si>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</si>
  <si>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</si>
  <si>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</si>
  <si>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</si>
  <si>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</si>
  <si>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</si>
  <si>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</si>
  <si>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</si>
  <si>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</si>
  <si>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</si>
  <si>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</si>
  <si>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</si>
  <si>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</si>
  <si>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</si>
  <si>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</si>
  <si>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</si>
  <si>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</si>
  <si>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</si>
  <si>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</si>
  <si>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</si>
  <si>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</si>
  <si>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</si>
  <si>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</si>
  <si>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</si>
  <si>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</si>
  <si>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</si>
  <si>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</si>
  <si>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</si>
  <si>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</si>
  <si>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</si>
  <si>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</si>
  <si>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</si>
  <si>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</si>
  <si>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</si>
  <si>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</si>
  <si>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</si>
  <si>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</si>
  <si>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</si>
  <si>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</si>
  <si>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</si>
  <si>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</si>
  <si>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</si>
  <si>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</si>
  <si>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</si>
  <si>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</si>
  <si>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</si>
  <si>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</si>
  <si>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</si>
  <si>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</si>
  <si>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</si>
  <si>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</si>
  <si>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</si>
  <si>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</si>
  <si>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</si>
  <si>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</si>
  <si>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</si>
  <si>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</si>
  <si>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</si>
  <si>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</si>
  <si>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</si>
  <si>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</si>
  <si>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</si>
  <si>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</si>
  <si>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</si>
  <si>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</si>
  <si>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</si>
  <si>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</si>
  <si>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</si>
  <si>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</si>
  <si>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</si>
  <si>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</si>
  <si>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</si>
  <si>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</si>
  <si>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</si>
  <si>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</si>
  <si>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</si>
  <si>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</si>
  <si>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</si>
  <si>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</si>
  <si>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</si>
  <si>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</si>
  <si>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</si>
  <si>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</si>
  <si>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</si>
  <si>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</si>
  <si>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</si>
  <si>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</si>
  <si>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</si>
  <si>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</si>
  <si>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</si>
  <si>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</si>
  <si>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</si>
  <si>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</si>
  <si>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</si>
  <si>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</si>
  <si>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</si>
  <si>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</si>
  <si>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</si>
  <si>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</si>
  <si>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</si>
  <si>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</si>
  <si>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</si>
  <si>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</si>
  <si>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</si>
  <si>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</si>
  <si>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</si>
  <si>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</si>
  <si>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</si>
  <si>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</si>
  <si>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</si>
  <si>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</si>
  <si>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</si>
  <si>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</si>
  <si>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</si>
  <si>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</si>
  <si>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</si>
  <si>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</si>
  <si>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</si>
  <si>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</si>
  <si>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</si>
  <si>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</si>
  <si>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</si>
  <si>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</si>
  <si>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</si>
  <si>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</si>
  <si>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</si>
  <si>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</si>
  <si>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</si>
  <si>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</si>
  <si>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</si>
  <si>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</si>
  <si>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</si>
  <si>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</si>
  <si>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</si>
  <si>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</si>
  <si>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</si>
  <si>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</si>
  <si>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</si>
  <si>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</si>
  <si>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</si>
  <si>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</si>
  <si>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</si>
  <si>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</si>
  <si>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</si>
  <si>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</si>
  <si>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</si>
  <si>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</si>
  <si>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</si>
  <si>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</si>
  <si>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</si>
  <si>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</si>
  <si>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</si>
  <si>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</si>
  <si>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</si>
  <si>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</si>
  <si>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</si>
  <si>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</si>
  <si>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</si>
  <si>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</si>
  <si>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</si>
  <si>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</si>
  <si>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</si>
  <si>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</si>
  <si>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</si>
  <si>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</si>
  <si>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</si>
  <si>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</si>
  <si>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</si>
  <si>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</si>
  <si>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</si>
  <si>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</si>
  <si>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</si>
  <si>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</si>
  <si>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</si>
  <si>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</si>
  <si>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</si>
  <si>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</si>
  <si>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</si>
  <si>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</si>
  <si>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</si>
  <si>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</si>
  <si>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</si>
  <si>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</si>
  <si>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</si>
  <si>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</si>
  <si>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</si>
  <si>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</si>
  <si>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</si>
  <si>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</si>
  <si>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</si>
  <si>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</si>
  <si>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</si>
  <si>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</si>
  <si>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</si>
  <si>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</si>
  <si>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</si>
  <si>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</si>
  <si>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</si>
  <si>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</si>
  <si>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</si>
  <si>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</si>
  <si>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</si>
  <si>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</si>
  <si>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</si>
  <si>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</si>
  <si>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</si>
  <si>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</si>
  <si>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</si>
  <si>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</si>
  <si>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</si>
  <si>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</si>
  <si>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</si>
  <si>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</si>
  <si>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</si>
  <si>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</si>
  <si>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</si>
  <si>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</si>
  <si>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</si>
  <si>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</si>
  <si>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</si>
  <si>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</si>
  <si>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</si>
  <si>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</si>
  <si>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</si>
  <si>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</si>
  <si>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</si>
  <si>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</si>
  <si>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</si>
  <si>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</si>
  <si>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</si>
  <si>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</si>
  <si>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</si>
  <si>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</si>
  <si>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</si>
  <si>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</si>
  <si>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</si>
  <si>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</si>
  <si>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</si>
  <si>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</si>
  <si>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</si>
  <si>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</si>
  <si>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</si>
  <si>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</si>
  <si>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</si>
  <si>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</si>
  <si>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</si>
  <si>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</si>
  <si>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</si>
  <si>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</si>
  <si>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</si>
  <si>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</si>
  <si>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</si>
  <si>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</si>
  <si>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</si>
  <si>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</si>
  <si>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</si>
  <si>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</si>
  <si>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</si>
  <si>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</si>
  <si>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</si>
  <si>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</si>
  <si>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</si>
  <si>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</si>
  <si>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</si>
  <si>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</si>
  <si>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</si>
  <si>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</si>
  <si>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</si>
  <si>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</si>
  <si>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</si>
  <si>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</si>
  <si>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</si>
  <si>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</si>
  <si>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</si>
  <si>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</si>
  <si>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</si>
  <si>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</si>
  <si>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</si>
  <si>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</si>
  <si>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</si>
  <si>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</si>
  <si>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</si>
  <si>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</si>
  <si>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</si>
  <si>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</si>
  <si>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</si>
  <si>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</si>
  <si>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</si>
  <si>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</si>
  <si>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</si>
  <si>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</si>
  <si>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</si>
  <si>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</si>
  <si>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</si>
  <si>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</si>
  <si>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</si>
  <si>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</si>
  <si>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</si>
  <si>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</si>
  <si>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</si>
  <si>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</si>
  <si>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</si>
  <si>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</si>
  <si>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</si>
  <si>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</si>
  <si>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</si>
  <si>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</si>
  <si>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</si>
  <si>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</si>
  <si>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</si>
  <si>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</si>
  <si>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</si>
  <si>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</si>
  <si>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</si>
  <si>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</si>
  <si>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</si>
  <si>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</si>
  <si>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</si>
  <si>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</si>
  <si>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</si>
  <si>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</si>
  <si>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</si>
  <si>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</si>
  <si>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</si>
  <si>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</si>
  <si>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</si>
  <si>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</si>
  <si>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</si>
  <si>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</si>
  <si>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</si>
  <si>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</si>
  <si>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</si>
  <si>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</si>
  <si>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</si>
  <si>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</si>
  <si>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</si>
  <si>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</si>
  <si>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</si>
  <si>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</si>
  <si>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</si>
  <si>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</si>
  <si>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</si>
  <si>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</si>
  <si>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</si>
  <si>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</si>
  <si>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</si>
  <si>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</si>
  <si>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</si>
  <si>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</si>
  <si>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</si>
  <si>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</si>
  <si>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</si>
  <si>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</si>
  <si>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</si>
  <si>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</si>
  <si>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</si>
  <si>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</si>
  <si>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</si>
  <si>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</si>
  <si>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</si>
  <si>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</si>
  <si>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</si>
  <si>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</si>
  <si>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</si>
  <si>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</si>
  <si>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</si>
  <si>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</si>
  <si>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</si>
  <si>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</si>
  <si>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</si>
  <si>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</si>
  <si>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</si>
  <si>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</si>
  <si>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</si>
  <si>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</si>
  <si>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</si>
  <si>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</si>
  <si>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</si>
  <si>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</si>
  <si>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</si>
  <si>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</si>
  <si>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</si>
  <si>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</si>
  <si>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</si>
  <si>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</si>
  <si>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</si>
  <si>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</si>
  <si>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</si>
  <si>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</si>
  <si>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</si>
  <si>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</si>
  <si>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</si>
  <si>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</si>
  <si>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</si>
  <si>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</si>
  <si>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</si>
  <si>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</si>
  <si>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</si>
  <si>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</si>
  <si>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</si>
  <si>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</si>
  <si>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</si>
  <si>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</si>
  <si>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</si>
  <si>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</si>
  <si>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</si>
  <si>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</si>
  <si>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</si>
  <si>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</si>
  <si>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</si>
  <si>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</si>
  <si>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</si>
  <si>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</si>
  <si>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</si>
  <si>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</si>
  <si>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</si>
  <si>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</si>
  <si>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</si>
  <si>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</si>
  <si>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</si>
  <si>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</si>
  <si>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</si>
  <si>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</si>
  <si>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</si>
  <si>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</si>
  <si>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</si>
  <si>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</si>
  <si>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</si>
  <si>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</si>
  <si>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</si>
  <si>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</si>
  <si>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</si>
  <si>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</si>
  <si>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</si>
  <si>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</si>
  <si>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</si>
  <si>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</si>
  <si>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</si>
  <si>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</si>
  <si>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</si>
  <si>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</si>
  <si>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</si>
  <si>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</si>
  <si>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</si>
  <si>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</si>
  <si>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</si>
  <si>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</si>
  <si>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</si>
  <si>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</si>
  <si>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</si>
  <si>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</si>
  <si>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</si>
  <si>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</si>
  <si>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</si>
  <si>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</si>
  <si>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</si>
  <si>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</si>
  <si>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</si>
  <si>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</si>
  <si>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</si>
  <si>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</si>
  <si>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</si>
  <si>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</si>
  <si>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</si>
  <si>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</si>
  <si>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</si>
  <si>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</si>
  <si>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</si>
  <si>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</si>
  <si>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</si>
  <si>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</si>
  <si>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</si>
  <si>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</si>
  <si>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</si>
  <si>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</si>
  <si>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</si>
  <si>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</si>
  <si>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</si>
  <si>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</si>
  <si>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</si>
  <si>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</si>
  <si>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</si>
  <si>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</si>
  <si>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</si>
  <si>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</si>
  <si>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</si>
  <si>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</si>
  <si>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</si>
  <si>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</si>
  <si>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</si>
  <si>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</si>
  <si>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</si>
  <si>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</si>
  <si>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</si>
  <si>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</si>
  <si>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</si>
  <si>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</si>
  <si>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</si>
  <si>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</si>
  <si>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</si>
  <si>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</si>
  <si>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</si>
  <si>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</si>
  <si>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</si>
  <si>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</si>
  <si>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</si>
  <si>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</si>
  <si>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</si>
  <si>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</si>
  <si>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</si>
  <si>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</si>
  <si>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</si>
  <si>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</si>
  <si>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</si>
  <si>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</si>
  <si>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</si>
  <si>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</si>
  <si>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</si>
  <si>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</si>
  <si>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</si>
  <si>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</si>
  <si>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</si>
  <si>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</si>
  <si>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</si>
  <si>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</si>
  <si>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</si>
  <si>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</si>
  <si>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</si>
  <si>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</si>
  <si>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</si>
  <si>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</si>
  <si>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</si>
  <si>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</si>
  <si>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</si>
  <si>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</si>
  <si>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</si>
  <si>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</si>
  <si>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</si>
  <si>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</si>
  <si>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</si>
  <si>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</si>
  <si>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</si>
  <si>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</si>
  <si>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</si>
  <si>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</si>
  <si>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</si>
  <si>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</si>
  <si>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</si>
  <si>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</si>
  <si>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</si>
  <si>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</si>
  <si>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</si>
  <si>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</si>
  <si>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</si>
  <si>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</si>
  <si>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</si>
  <si>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</si>
  <si>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</si>
  <si>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</si>
  <si>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</si>
  <si>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</si>
  <si>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</si>
  <si>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</si>
  <si>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</si>
  <si>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</si>
  <si>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</si>
  <si>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</si>
  <si>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</si>
  <si>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</si>
  <si>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</si>
  <si>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</si>
  <si>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</si>
  <si>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</si>
  <si>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</si>
  <si>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</si>
  <si>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</si>
  <si>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</si>
  <si>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</si>
  <si>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</si>
  <si>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</si>
  <si>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</si>
  <si>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</si>
  <si>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</si>
  <si>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</si>
  <si>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</si>
  <si>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</si>
  <si>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</si>
  <si>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</si>
  <si>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</si>
  <si>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</si>
  <si>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</si>
  <si>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</si>
  <si>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</si>
  <si>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</si>
  <si>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</si>
  <si>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</si>
  <si>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</si>
  <si>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</si>
  <si>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</si>
  <si>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</si>
  <si>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</si>
  <si>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</si>
  <si>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</si>
  <si>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</si>
  <si>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</si>
  <si>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</si>
  <si>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</si>
  <si>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</si>
  <si>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</si>
  <si>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</si>
  <si>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</si>
  <si>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</si>
  <si>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</si>
  <si>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</si>
  <si>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</si>
  <si>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</si>
  <si>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</si>
  <si>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</si>
  <si>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</si>
  <si>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</si>
  <si>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</si>
  <si>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</si>
  <si>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</si>
  <si>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</si>
  <si>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</si>
  <si>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</si>
  <si>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</si>
  <si>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</si>
  <si>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</si>
  <si>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</si>
  <si>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</si>
  <si>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</si>
  <si>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</si>
  <si>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</si>
  <si>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</si>
  <si>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</si>
  <si>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</si>
  <si>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</si>
  <si>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</si>
  <si>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</si>
  <si>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</si>
  <si>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</si>
  <si>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</si>
  <si>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</si>
  <si>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</si>
  <si>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</si>
  <si>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</si>
  <si>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</si>
  <si>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</si>
  <si>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</si>
  <si>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</si>
  <si>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</si>
  <si>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</si>
  <si>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</si>
  <si>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</si>
  <si>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</si>
  <si>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</si>
  <si>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</si>
  <si>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</si>
  <si>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</si>
  <si>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</si>
  <si>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</si>
  <si>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</si>
  <si>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</si>
  <si>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</si>
  <si>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</si>
  <si>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</si>
  <si>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</si>
  <si>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</si>
  <si>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</si>
  <si>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</si>
  <si>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</si>
  <si>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</si>
  <si>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</si>
  <si>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</si>
  <si>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</si>
  <si>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</si>
  <si>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</si>
  <si>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</si>
  <si>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</si>
  <si>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</si>
  <si>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</si>
  <si>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</si>
  <si>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</si>
  <si>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</si>
  <si>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</si>
  <si>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</si>
  <si>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</si>
  <si>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</si>
  <si>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</si>
  <si>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</si>
  <si>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</si>
  <si>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</si>
  <si>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</si>
  <si>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</si>
  <si>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</si>
  <si>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</si>
  <si>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</si>
  <si>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</si>
  <si>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</si>
  <si>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</si>
  <si>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</si>
  <si>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</si>
  <si>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</si>
  <si>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</si>
  <si>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</si>
  <si>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</si>
  <si>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</si>
  <si>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</si>
  <si>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</si>
  <si>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</si>
  <si>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</si>
  <si>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</si>
  <si>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</si>
  <si>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</si>
  <si>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</si>
  <si>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</si>
  <si>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</si>
  <si>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</si>
  <si>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</si>
  <si>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</si>
  <si>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</si>
  <si>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</si>
  <si>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</si>
  <si>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</si>
  <si>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</si>
  <si>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</si>
  <si>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</si>
  <si>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</si>
  <si>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</si>
  <si>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</si>
  <si>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</si>
  <si>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</si>
  <si>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</si>
  <si>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</si>
  <si>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</si>
  <si>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</si>
  <si>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</si>
  <si>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</si>
  <si>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</si>
  <si>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</si>
  <si>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</si>
  <si>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</si>
  <si>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</si>
  <si>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</si>
  <si>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</si>
  <si>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</si>
  <si>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</si>
  <si>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</si>
  <si>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</si>
  <si>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</si>
  <si>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</si>
  <si>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</si>
  <si>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</si>
  <si>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</si>
  <si>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</si>
  <si>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</si>
  <si>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</si>
  <si>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</si>
  <si>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</si>
  <si>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</si>
  <si>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</si>
  <si>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</si>
  <si>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</si>
  <si>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</si>
  <si>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</si>
  <si>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</si>
  <si>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</si>
  <si>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</si>
  <si>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</si>
  <si>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</si>
  <si>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</si>
  <si>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</si>
  <si>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</si>
  <si>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</si>
  <si>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</si>
  <si>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</si>
  <si>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</si>
  <si>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</si>
  <si>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</si>
  <si>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</si>
  <si>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</si>
  <si>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</si>
  <si>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</si>
  <si>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</si>
  <si>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</si>
  <si>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</si>
  <si>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</si>
  <si>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</si>
  <si>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</si>
  <si>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</si>
  <si>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</si>
  <si>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</si>
  <si>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</si>
  <si>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</si>
  <si>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</si>
  <si>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</si>
  <si>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</si>
  <si>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</si>
  <si>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</si>
  <si>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</si>
  <si>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</si>
  <si>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</si>
  <si>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</si>
  <si>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</si>
  <si>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</si>
  <si>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</si>
  <si>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</si>
  <si>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</si>
  <si>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</si>
  <si>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</si>
  <si>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</si>
  <si>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</si>
  <si>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</si>
  <si>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</si>
  <si>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</si>
  <si>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</si>
  <si>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</si>
  <si>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</si>
  <si>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</si>
  <si>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</si>
  <si>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</si>
  <si>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</si>
  <si>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</si>
  <si>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</si>
  <si>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</si>
  <si>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</si>
  <si>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</si>
  <si>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</si>
  <si>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</si>
  <si>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</si>
  <si>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</si>
  <si>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</si>
  <si>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</si>
  <si>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</si>
  <si>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</si>
  <si>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</si>
  <si>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</si>
  <si>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</si>
  <si>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</si>
  <si>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</si>
  <si>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</si>
  <si>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</si>
  <si>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</si>
  <si>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</si>
  <si>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</si>
  <si>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</si>
  <si>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</si>
  <si>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</si>
  <si>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</si>
  <si>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</si>
  <si>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</si>
  <si>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</si>
  <si>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</si>
  <si>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</si>
  <si>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</si>
  <si>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</si>
  <si>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</si>
  <si>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</si>
  <si>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</si>
  <si>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</si>
  <si>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</si>
  <si>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</si>
  <si>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</si>
  <si>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</si>
  <si>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</si>
  <si>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</si>
  <si>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</si>
  <si>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</si>
  <si>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</si>
  <si>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</si>
  <si>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</si>
  <si>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</si>
  <si>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</si>
  <si>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</si>
  <si>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</si>
  <si>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</si>
  <si>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</si>
  <si>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</si>
  <si>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</si>
  <si>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</si>
  <si>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</si>
  <si>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</si>
  <si>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</si>
  <si>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</si>
  <si>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</si>
  <si>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</si>
  <si>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</si>
  <si>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</si>
  <si>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</si>
  <si>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</si>
  <si>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</si>
  <si>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</si>
  <si>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</si>
  <si>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</si>
  <si>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</si>
  <si>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</si>
  <si>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</si>
  <si>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</si>
  <si>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</si>
  <si>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</si>
  <si>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</si>
  <si>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</si>
  <si>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</si>
  <si>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</si>
  <si>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</si>
  <si>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</si>
  <si>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</si>
  <si>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</si>
  <si>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</si>
  <si>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</si>
  <si>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</si>
  <si>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</si>
  <si>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</si>
  <si>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</si>
  <si>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</si>
  <si>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</si>
  <si>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</si>
  <si>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</si>
  <si>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</si>
  <si>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</si>
  <si>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</si>
  <si>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</si>
  <si>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</si>
  <si>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</si>
  <si>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</si>
  <si>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</si>
  <si>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</si>
  <si>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</si>
  <si>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</si>
  <si>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</si>
  <si>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</si>
  <si>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</si>
  <si>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</si>
  <si>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</si>
  <si>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</si>
  <si>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</si>
  <si>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</si>
  <si>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</si>
  <si>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</si>
  <si>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</si>
  <si>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</si>
  <si>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</si>
  <si>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</si>
  <si>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</si>
  <si>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</si>
  <si>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</si>
  <si>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</si>
  <si>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</si>
  <si>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</si>
  <si>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</si>
  <si>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</si>
  <si>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</si>
  <si>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</si>
  <si>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</si>
  <si>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</si>
  <si>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</si>
  <si>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</si>
  <si>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</si>
  <si>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</si>
  <si>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</si>
  <si>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</si>
  <si>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</si>
  <si>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</si>
  <si>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</si>
  <si>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</si>
  <si>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</si>
  <si>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</si>
  <si>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</si>
  <si>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</si>
  <si>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</si>
  <si>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</si>
  <si>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</si>
  <si>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</si>
  <si>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</si>
  <si>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</si>
  <si>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</si>
  <si>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</si>
  <si>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</si>
  <si>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</si>
  <si>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</si>
  <si>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</si>
  <si>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</si>
  <si>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</si>
  <si>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</si>
  <si>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</si>
  <si>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</si>
  <si>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</si>
  <si>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</si>
  <si>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</si>
  <si>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</si>
  <si>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</si>
  <si>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</si>
  <si>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</si>
  <si>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</si>
  <si>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</si>
  <si>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</si>
  <si>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</si>
  <si>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</si>
  <si>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</si>
  <si>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</si>
  <si>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</si>
  <si>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</si>
  <si>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</si>
  <si>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</si>
  <si>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</si>
  <si>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</si>
  <si>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</si>
  <si>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</si>
  <si>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</si>
  <si>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</si>
  <si>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</si>
  <si>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</si>
  <si>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</si>
  <si>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</si>
  <si>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</si>
  <si>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</si>
  <si>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</si>
  <si>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</si>
  <si>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</si>
  <si>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</si>
  <si>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</si>
  <si>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</si>
  <si>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</si>
  <si>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</si>
  <si>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</si>
  <si>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</si>
  <si>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</si>
  <si>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</si>
  <si>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</si>
  <si>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</si>
  <si>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</si>
  <si>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</si>
  <si>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</si>
  <si>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</si>
  <si>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</si>
  <si>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</si>
  <si>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</si>
  <si>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</si>
  <si>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</si>
  <si>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</si>
  <si>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</si>
  <si>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</si>
  <si>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</si>
  <si>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</si>
  <si>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</si>
  <si>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</si>
  <si>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</si>
  <si>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</si>
  <si>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</si>
  <si>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</si>
  <si>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</si>
  <si>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</si>
  <si>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</si>
  <si>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</si>
  <si>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</si>
  <si>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</si>
  <si>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</si>
  <si>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</si>
  <si>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</si>
  <si>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</si>
  <si>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</si>
  <si>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</si>
  <si>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</si>
  <si>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</si>
  <si>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</si>
  <si>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</si>
  <si>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</si>
  <si>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</si>
  <si>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</si>
  <si>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</si>
  <si>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</si>
  <si>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</si>
  <si>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</si>
  <si>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</si>
  <si>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</si>
  <si>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</si>
  <si>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</si>
  <si>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</si>
  <si>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</si>
  <si>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</si>
  <si>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</si>
  <si>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</si>
  <si>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</si>
  <si>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</si>
  <si>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</si>
  <si>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</si>
  <si>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</si>
  <si>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</si>
  <si>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</si>
  <si>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</si>
  <si>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</si>
  <si>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</si>
  <si>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</si>
  <si>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</si>
  <si>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</si>
  <si>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</si>
  <si>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</si>
  <si>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</si>
  <si>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</si>
  <si>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</si>
  <si>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</si>
  <si>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</si>
  <si>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</si>
  <si>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</si>
  <si>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</si>
  <si>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</si>
  <si>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</si>
  <si>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</si>
  <si>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</si>
  <si>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</si>
  <si>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</si>
  <si>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</si>
  <si>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</si>
  <si>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</si>
  <si>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</si>
  <si>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</si>
  <si>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</si>
  <si>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</si>
  <si>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</si>
  <si>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</si>
  <si>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</si>
  <si>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</si>
  <si>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</si>
  <si>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</si>
  <si>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</si>
  <si>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</si>
  <si>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</si>
  <si>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</si>
  <si>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</si>
  <si>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</si>
  <si>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</si>
  <si>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</si>
  <si>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</si>
  <si>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</si>
  <si>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</si>
  <si>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</si>
  <si>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</si>
  <si>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</si>
  <si>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</si>
  <si>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</si>
  <si>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</si>
  <si>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</si>
  <si>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</si>
  <si>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</si>
  <si>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</si>
  <si>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</si>
  <si>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</si>
  <si>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</si>
  <si>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</si>
  <si>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</si>
  <si>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</si>
  <si>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</si>
  <si>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</si>
  <si>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</si>
  <si>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</si>
  <si>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</si>
  <si>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</si>
  <si>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</si>
  <si>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</si>
  <si>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</si>
  <si>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</si>
  <si>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</si>
  <si>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</si>
  <si>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</si>
  <si>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</si>
  <si>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</si>
  <si>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</si>
  <si>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</si>
  <si>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</si>
  <si>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</si>
  <si>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</si>
  <si>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</si>
  <si>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</si>
  <si>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</si>
  <si>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</si>
  <si>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</si>
  <si>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</si>
  <si>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</si>
  <si>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</si>
  <si>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</si>
  <si>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</si>
  <si>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</si>
  <si>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</si>
  <si>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</si>
  <si>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</si>
  <si>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</si>
  <si>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</si>
  <si>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</si>
  <si>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</si>
  <si>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</si>
  <si>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</si>
  <si>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</si>
  <si>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</si>
  <si>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</si>
  <si>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</si>
  <si>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</si>
  <si>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</si>
  <si>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</si>
  <si>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</si>
  <si>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</si>
  <si>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</si>
  <si>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</si>
  <si>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</si>
  <si>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</si>
  <si>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</si>
  <si>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</si>
  <si>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</si>
  <si>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</si>
  <si>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</si>
  <si>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</si>
  <si>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</si>
  <si>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</si>
  <si>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</si>
  <si>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</si>
  <si>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</si>
  <si>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</si>
  <si>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</si>
  <si>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</si>
  <si>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</si>
  <si>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</si>
  <si>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</si>
  <si>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</si>
  <si>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</si>
  <si>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</si>
  <si>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</si>
  <si>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</si>
  <si>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</si>
  <si>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</si>
  <si>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</si>
  <si>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</si>
  <si>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</si>
  <si>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</si>
  <si>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</si>
  <si>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</si>
  <si>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</si>
  <si>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</si>
  <si>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</si>
  <si>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</si>
  <si>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</si>
  <si>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</si>
  <si>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</si>
  <si>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</si>
  <si>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</si>
  <si>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</si>
  <si>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</si>
  <si>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</si>
  <si>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</si>
  <si>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</si>
  <si>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</si>
  <si>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</si>
  <si>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</si>
  <si>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</si>
  <si>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</si>
  <si>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</si>
  <si>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</si>
  <si>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</si>
  <si>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</si>
  <si>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</si>
  <si>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</si>
  <si>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</si>
  <si>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</si>
  <si>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</si>
  <si>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</si>
  <si>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</si>
  <si>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</si>
  <si>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</si>
  <si>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</si>
  <si>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</si>
  <si>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</si>
  <si>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</si>
  <si>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</si>
  <si>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</si>
  <si>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</si>
  <si>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</si>
  <si>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</si>
  <si>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</si>
  <si>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</si>
  <si>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</si>
  <si>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</si>
  <si>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</si>
  <si>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</si>
  <si>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</si>
  <si>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</si>
  <si>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</si>
  <si>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</si>
  <si>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</si>
  <si>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</si>
  <si>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</si>
  <si>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</si>
  <si>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</si>
  <si>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</si>
  <si>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</si>
  <si>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</si>
  <si>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</si>
  <si>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</si>
  <si>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</si>
  <si>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</si>
  <si>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</si>
  <si>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</si>
  <si>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</si>
  <si>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</si>
  <si>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</si>
  <si>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</si>
  <si>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</si>
  <si>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</si>
  <si>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</si>
  <si>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</si>
  <si>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</si>
  <si>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</si>
  <si>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</si>
  <si>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</si>
  <si>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</si>
  <si>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</si>
  <si>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</si>
  <si>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</si>
  <si>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</si>
  <si>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</si>
  <si>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</si>
  <si>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</si>
  <si>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</si>
  <si>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</si>
  <si>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</si>
  <si>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</si>
  <si>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</si>
  <si>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</si>
  <si>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</si>
  <si>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</si>
  <si>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</si>
  <si>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</si>
  <si>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</si>
  <si>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</si>
  <si>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</si>
  <si>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</si>
  <si>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</si>
  <si>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</si>
  <si>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</si>
  <si>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</si>
  <si>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</si>
  <si>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</si>
  <si>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</si>
  <si>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</si>
  <si>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</si>
  <si>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</si>
  <si>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</si>
  <si>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</si>
  <si>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</si>
  <si>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</si>
  <si>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</si>
  <si>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</si>
  <si>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</si>
  <si>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</si>
  <si>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</si>
  <si>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</si>
  <si>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</si>
  <si>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</si>
  <si>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</si>
  <si>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</si>
  <si>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</si>
  <si>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</si>
  <si>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</si>
  <si>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</si>
  <si>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</si>
  <si>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</si>
  <si>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</si>
  <si>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</si>
  <si>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</si>
  <si>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</si>
  <si>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</si>
  <si>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</si>
  <si>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</si>
  <si>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</si>
  <si>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</si>
  <si>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</si>
  <si>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</si>
  <si>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</si>
  <si>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</si>
  <si>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</si>
  <si>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</si>
  <si>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</si>
  <si>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</si>
  <si>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</si>
  <si>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</si>
  <si>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</si>
  <si>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</si>
  <si>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</si>
  <si>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</si>
  <si>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</si>
  <si>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</si>
  <si>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</si>
  <si>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</si>
  <si>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</si>
  <si>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</si>
  <si>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</si>
  <si>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</si>
  <si>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</si>
  <si>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</si>
  <si>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</si>
  <si>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</si>
  <si>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</si>
  <si>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</si>
  <si>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</si>
  <si>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</si>
  <si>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</si>
  <si>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</si>
  <si>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</si>
  <si>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</si>
  <si>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</si>
  <si>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</si>
  <si>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</si>
  <si>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</si>
  <si>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</si>
  <si>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</si>
  <si>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</si>
  <si>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</si>
  <si>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</si>
  <si>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</si>
  <si>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</si>
  <si>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</si>
  <si>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</si>
  <si>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</si>
  <si>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</si>
  <si>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</si>
  <si>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</si>
  <si>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</si>
  <si>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</si>
  <si>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</si>
  <si>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</si>
  <si>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</si>
  <si>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</si>
  <si>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</si>
  <si>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</si>
  <si>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</si>
  <si>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</si>
  <si>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</si>
  <si>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</si>
  <si>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</si>
  <si>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</si>
  <si>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</si>
  <si>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</si>
  <si>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</si>
  <si>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</si>
  <si>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</si>
  <si>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</si>
  <si>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</si>
  <si>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</si>
  <si>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</si>
  <si>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</si>
  <si>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</si>
  <si>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</si>
  <si>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</si>
  <si>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</si>
  <si>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</si>
  <si>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</si>
  <si>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</si>
  <si>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</si>
  <si>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</si>
  <si>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</si>
  <si>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</si>
  <si>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</si>
  <si>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</si>
  <si>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</si>
  <si>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</si>
  <si>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</si>
  <si>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</si>
  <si>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</si>
  <si>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</si>
  <si>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</si>
  <si>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</si>
  <si>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</si>
  <si>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</si>
  <si>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</si>
  <si>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</si>
  <si>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</si>
  <si>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</si>
  <si>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</si>
  <si>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</si>
  <si>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</si>
  <si>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</si>
  <si>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</si>
  <si>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</si>
  <si>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</si>
  <si>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</si>
  <si>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</si>
  <si>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</si>
  <si>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</si>
  <si>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</si>
  <si>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</si>
  <si>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</si>
  <si>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</si>
  <si>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</si>
  <si>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</si>
  <si>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</si>
  <si>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</si>
  <si>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</si>
  <si>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</si>
  <si>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</si>
  <si>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</si>
  <si>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</si>
  <si>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</si>
  <si>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</si>
  <si>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</si>
  <si>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</si>
  <si>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</si>
  <si>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</si>
  <si>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</si>
  <si>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</si>
  <si>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</si>
  <si>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</si>
  <si>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</si>
  <si>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</si>
  <si>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</si>
  <si>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</si>
  <si>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</si>
  <si>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</si>
  <si>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</si>
  <si>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</si>
  <si>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</si>
  <si>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</si>
  <si>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</si>
  <si>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</si>
  <si>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</si>
  <si>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</si>
  <si>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</si>
  <si>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</si>
  <si>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</si>
  <si>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</si>
  <si>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</si>
  <si>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</si>
  <si>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</si>
  <si>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</si>
  <si>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</si>
  <si>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</si>
  <si>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</si>
  <si>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</si>
  <si>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</si>
  <si>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</si>
  <si>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</si>
  <si>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</si>
  <si>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</si>
  <si>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</si>
  <si>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</si>
  <si>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</si>
  <si>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</si>
  <si>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</si>
  <si>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</si>
  <si>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</si>
  <si>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</si>
  <si>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</si>
  <si>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</si>
  <si>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</si>
  <si>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</si>
  <si>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</si>
  <si>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</si>
  <si>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</si>
  <si>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</si>
  <si>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</si>
  <si>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</si>
  <si>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</si>
  <si>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</si>
  <si>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</si>
  <si>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</si>
  <si>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</si>
  <si>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</si>
  <si>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</si>
  <si>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</si>
  <si>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</si>
  <si>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</si>
  <si>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</si>
  <si>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</si>
  <si>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</si>
  <si>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</si>
  <si>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</si>
  <si>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</si>
  <si>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</si>
  <si>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</si>
  <si>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</si>
  <si>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</si>
  <si>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</si>
  <si>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</si>
  <si>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</si>
  <si>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</si>
  <si>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</si>
  <si>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</si>
  <si>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</si>
  <si>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</si>
  <si>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</si>
  <si>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</si>
  <si>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</si>
  <si>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</si>
  <si>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</si>
  <si>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</si>
  <si>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</si>
  <si>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</si>
  <si>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</si>
  <si>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</si>
  <si>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</si>
  <si>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</si>
  <si>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</si>
  <si>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</si>
  <si>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</si>
  <si>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</si>
  <si>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</si>
  <si>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</si>
  <si>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</si>
  <si>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</si>
  <si>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</si>
  <si>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</si>
  <si>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</si>
  <si>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</si>
  <si>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</si>
  <si>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</si>
  <si>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</si>
  <si>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</si>
  <si>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</si>
  <si>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</si>
  <si>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</si>
  <si>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</si>
  <si>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</si>
  <si>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</si>
  <si>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</si>
  <si>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</si>
  <si>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</si>
  <si>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</si>
  <si>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</si>
  <si>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</si>
  <si>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</si>
  <si>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</si>
  <si>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</si>
  <si>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</si>
  <si>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</si>
  <si>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</si>
  <si>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</si>
  <si>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</si>
  <si>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</si>
  <si>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</si>
  <si>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</si>
  <si>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</si>
  <si>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</si>
  <si>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</si>
  <si>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</si>
  <si>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</si>
  <si>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</si>
  <si>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</si>
  <si>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</si>
  <si>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</si>
  <si>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</si>
  <si>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</si>
  <si>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</si>
  <si>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</si>
  <si>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</si>
  <si>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</si>
  <si>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</si>
  <si>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</si>
  <si>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</si>
  <si>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</si>
  <si>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</si>
  <si>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</si>
  <si>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</si>
  <si>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</si>
  <si>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</si>
  <si>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</si>
  <si>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</si>
  <si>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</si>
  <si>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</si>
  <si>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</si>
  <si>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</si>
  <si>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</si>
  <si>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</si>
  <si>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</si>
  <si>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</si>
  <si>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</si>
  <si>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</si>
  <si>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</si>
  <si>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</si>
  <si>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</si>
  <si>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</si>
  <si>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</si>
  <si>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</si>
  <si>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</si>
  <si>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</si>
  <si>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</si>
  <si>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</si>
  <si>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</si>
  <si>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</si>
  <si>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</si>
  <si>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</si>
  <si>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</si>
  <si>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</si>
  <si>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</si>
  <si>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</si>
  <si>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</si>
  <si>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</si>
  <si>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</si>
  <si>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</si>
  <si>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</si>
  <si>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</si>
  <si>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</si>
  <si>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</si>
  <si>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</si>
  <si>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</si>
  <si>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</si>
  <si>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</si>
  <si>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</si>
  <si>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</si>
  <si>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</si>
  <si>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</si>
  <si>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</si>
  <si>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</si>
  <si>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</si>
  <si>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</si>
  <si>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</si>
  <si>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</si>
  <si>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</si>
  <si>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</si>
  <si>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</si>
  <si>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</si>
  <si>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</si>
  <si>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</si>
  <si>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</si>
  <si>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</si>
  <si>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</si>
  <si>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</si>
  <si>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</si>
  <si>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</si>
  <si>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</si>
  <si>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</si>
  <si>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</si>
  <si>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</si>
  <si>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</si>
  <si>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</si>
  <si>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</si>
  <si>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</si>
  <si>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</si>
  <si>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</si>
  <si>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</si>
  <si>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</si>
  <si>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</si>
  <si>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</si>
  <si>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</si>
  <si>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</si>
  <si>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</si>
  <si>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</si>
  <si>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</si>
  <si>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</si>
  <si>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</si>
  <si>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</si>
  <si>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</si>
  <si>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</si>
  <si>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</si>
  <si>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</si>
  <si>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</si>
  <si>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</si>
  <si>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</si>
  <si>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</si>
  <si>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</si>
  <si>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</si>
  <si>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</si>
  <si>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</si>
  <si>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</si>
  <si>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</si>
  <si>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</si>
  <si>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</si>
  <si>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</si>
  <si>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</si>
  <si>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</si>
  <si>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</si>
  <si>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</si>
  <si>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</si>
  <si>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</si>
  <si>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</si>
  <si>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</si>
  <si>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</si>
  <si>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</si>
  <si>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</si>
  <si>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</si>
  <si>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</si>
  <si>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</si>
  <si>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</si>
  <si>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</si>
  <si>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</si>
  <si>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</si>
  <si>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</si>
  <si>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</si>
  <si>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</si>
  <si>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</si>
  <si>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</si>
  <si>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</si>
  <si>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</si>
  <si>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</si>
  <si>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</si>
  <si>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</si>
  <si>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</si>
  <si>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</si>
  <si>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</si>
  <si>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</si>
  <si>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</si>
  <si>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</si>
  <si>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</si>
  <si>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</si>
  <si>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</si>
  <si>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</si>
  <si>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</si>
  <si>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</si>
  <si>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</si>
  <si>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</si>
  <si>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</si>
  <si>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</si>
  <si>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</si>
  <si>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</si>
  <si>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</si>
  <si>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</si>
  <si>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</si>
  <si>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</si>
  <si>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</si>
  <si>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</si>
  <si>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</si>
  <si>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</si>
  <si>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</si>
  <si>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</si>
  <si>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</si>
  <si>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</si>
  <si>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</si>
  <si>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</si>
  <si>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</si>
  <si>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</si>
  <si>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</si>
  <si>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</si>
  <si>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</si>
  <si>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</si>
  <si>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</si>
  <si>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</si>
  <si>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</si>
  <si>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</si>
  <si>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</si>
  <si>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</si>
  <si>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</si>
  <si>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</si>
  <si>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</si>
  <si>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</si>
  <si>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</si>
  <si>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</si>
  <si>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</si>
  <si>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</si>
  <si>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</si>
  <si>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</si>
  <si>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</si>
  <si>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</si>
  <si>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</si>
  <si>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</si>
  <si>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</si>
  <si>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</si>
  <si>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</si>
  <si>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</si>
  <si>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</si>
  <si>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</si>
  <si>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</si>
  <si>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</si>
  <si>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</si>
  <si>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</si>
  <si>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</si>
  <si>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</si>
  <si>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</si>
  <si>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</si>
  <si>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</si>
  <si>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</si>
  <si>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</si>
  <si>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</si>
  <si>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</si>
  <si>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</si>
  <si>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</si>
  <si>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</si>
  <si>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</si>
  <si>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</si>
  <si>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</si>
  <si>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</si>
  <si>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</si>
  <si>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</si>
  <si>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</si>
  <si>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</si>
  <si>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</si>
  <si>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</si>
  <si>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</si>
  <si>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</si>
  <si>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</si>
  <si>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</si>
  <si>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</si>
  <si>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</si>
  <si>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</si>
  <si>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</si>
  <si>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</si>
  <si>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</si>
  <si>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</si>
  <si>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</si>
  <si>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</si>
  <si>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</si>
  <si>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</si>
  <si>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</si>
  <si>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</si>
  <si>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</si>
  <si>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</si>
  <si>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</si>
  <si>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</si>
  <si>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</si>
  <si>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</si>
  <si>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</si>
  <si>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</si>
  <si>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</si>
  <si>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</si>
  <si>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</si>
  <si>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</si>
  <si>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</si>
  <si>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</si>
  <si>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</si>
  <si>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</si>
  <si>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</si>
  <si>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</si>
  <si>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</si>
  <si>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</si>
  <si>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</si>
  <si>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</si>
  <si>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</si>
  <si>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</si>
  <si>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</si>
  <si>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</si>
  <si>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</si>
  <si>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</si>
  <si>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</si>
  <si>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</si>
  <si>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</si>
  <si>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</si>
  <si>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</si>
  <si>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</si>
  <si>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</si>
  <si>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</si>
  <si>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</si>
  <si>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</si>
  <si>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</si>
  <si>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</si>
  <si>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</si>
  <si>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</si>
  <si>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</si>
  <si>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</si>
  <si>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</si>
  <si>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</si>
  <si>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</si>
  <si>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</si>
  <si>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</si>
  <si>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</si>
  <si>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</si>
  <si>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</si>
  <si>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</si>
  <si>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</si>
  <si>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</si>
  <si>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</si>
  <si>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</si>
  <si>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</si>
  <si>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</si>
  <si>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</si>
  <si>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</si>
  <si>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</si>
  <si>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</si>
  <si>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</si>
  <si>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</si>
  <si>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</si>
  <si>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</si>
  <si>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</si>
  <si>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</si>
  <si>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</si>
  <si>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</si>
  <si>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</si>
  <si>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</si>
  <si>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</si>
  <si>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</si>
  <si>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</si>
  <si>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</si>
  <si>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</si>
  <si>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</si>
  <si>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</si>
  <si>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</si>
  <si>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</si>
  <si>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</si>
  <si>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</si>
  <si>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</si>
  <si>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</si>
  <si>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</si>
  <si>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</si>
  <si>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</si>
  <si>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</si>
  <si>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</si>
  <si>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</si>
  <si>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</si>
  <si>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</si>
  <si>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</si>
  <si>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</si>
  <si>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</si>
  <si>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</si>
  <si>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</si>
  <si>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</si>
  <si>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</si>
  <si>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</si>
  <si>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</si>
  <si>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</si>
  <si>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</si>
  <si>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</si>
  <si>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</si>
  <si>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</si>
  <si>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</si>
  <si>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</si>
  <si>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</si>
  <si>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</si>
  <si>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</si>
  <si>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</si>
  <si>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</si>
  <si>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</si>
  <si>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</si>
  <si>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</si>
  <si>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</si>
  <si>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</si>
  <si>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</si>
  <si>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</si>
  <si>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</si>
  <si>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</si>
  <si>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</si>
  <si>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</si>
  <si>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</si>
  <si>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</si>
  <si>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</si>
  <si>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</si>
  <si>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</si>
  <si>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</si>
  <si>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</si>
  <si>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</si>
  <si>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</si>
  <si>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</si>
  <si>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</si>
  <si>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</si>
  <si>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</si>
  <si>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</si>
  <si>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</si>
  <si>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</si>
  <si>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</si>
  <si>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</si>
  <si>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</si>
  <si>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</si>
  <si>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</si>
  <si>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</si>
  <si>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</si>
  <si>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</si>
  <si>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</si>
  <si>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</si>
  <si>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</si>
  <si>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</si>
  <si>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</si>
  <si>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</si>
  <si>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</si>
  <si>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</si>
  <si>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</si>
  <si>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</si>
  <si>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</si>
  <si>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</si>
  <si>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</si>
  <si>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</si>
  <si>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</si>
  <si>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</si>
  <si>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</si>
  <si>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</si>
  <si>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</si>
  <si>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</si>
  <si>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</si>
  <si>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</si>
  <si>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</si>
  <si>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</si>
  <si>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</si>
  <si>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</si>
  <si>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</si>
  <si>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</si>
  <si>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</si>
  <si>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</si>
  <si>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</si>
  <si>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</si>
  <si>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</si>
  <si>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</si>
  <si>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</si>
  <si>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</si>
  <si>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</si>
  <si>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</si>
  <si>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</si>
  <si>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</si>
  <si>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</si>
  <si>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</si>
  <si>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</si>
  <si>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</si>
  <si>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</si>
  <si>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</si>
  <si>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</si>
  <si>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</si>
  <si>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</si>
  <si>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</si>
  <si>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</si>
  <si>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</si>
  <si>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</si>
  <si>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</si>
  <si>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</si>
  <si>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</si>
  <si>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</si>
  <si>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</si>
  <si>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</si>
  <si>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</si>
  <si>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</si>
  <si>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</si>
  <si>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</si>
  <si>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</si>
  <si>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</si>
  <si>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</si>
  <si>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</si>
  <si>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</si>
  <si>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</si>
  <si>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</si>
  <si>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</si>
  <si>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</si>
  <si>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</si>
  <si>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</si>
  <si>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</si>
  <si>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</si>
  <si>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</si>
  <si>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</si>
  <si>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</si>
  <si>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</si>
  <si>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</si>
  <si>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</si>
  <si>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</si>
  <si>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</si>
  <si>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</si>
  <si>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</si>
  <si>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</si>
  <si>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</si>
  <si>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</si>
  <si>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</si>
  <si>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</si>
  <si>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</si>
  <si>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</si>
  <si>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</si>
  <si>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</si>
  <si>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</si>
  <si>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</si>
  <si>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</si>
  <si>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</si>
  <si>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</si>
  <si>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</si>
  <si>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</si>
  <si>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</si>
  <si>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</si>
  <si>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</si>
  <si>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</si>
  <si>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</si>
  <si>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</si>
  <si>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</si>
  <si>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</si>
  <si>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</si>
  <si>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</si>
  <si>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</si>
  <si>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</si>
  <si>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</si>
  <si>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</si>
  <si>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</si>
  <si>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</si>
  <si>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</si>
  <si>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</si>
  <si>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</si>
  <si>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</si>
  <si>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</si>
  <si>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</si>
  <si>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</si>
  <si>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</si>
  <si>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</si>
  <si>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</si>
  <si>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</si>
  <si>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</si>
  <si>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</si>
  <si>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</si>
  <si>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</si>
  <si>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</si>
  <si>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</si>
  <si>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</si>
  <si>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</si>
  <si>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</si>
  <si>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</si>
  <si>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</si>
  <si>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</si>
  <si>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</si>
  <si>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</si>
  <si>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</si>
  <si>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</si>
  <si>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</si>
  <si>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</si>
  <si>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</si>
  <si>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</si>
  <si>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</si>
  <si>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</si>
  <si>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</si>
  <si>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</si>
  <si>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</si>
  <si>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</si>
  <si>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</si>
  <si>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</si>
  <si>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</si>
  <si>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</si>
  <si>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</si>
  <si>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</si>
  <si>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</si>
  <si>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</si>
  <si>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</si>
  <si>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</si>
  <si>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</si>
  <si>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</si>
  <si>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</si>
  <si>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</si>
  <si>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</si>
  <si>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</si>
  <si>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</si>
  <si>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</si>
  <si>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</si>
  <si>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</si>
  <si>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</si>
  <si>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</si>
  <si>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</si>
  <si>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</si>
  <si>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</si>
  <si>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</si>
  <si>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</si>
  <si>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</si>
  <si>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</si>
  <si>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</si>
  <si>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</si>
  <si>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</si>
  <si>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</si>
  <si>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</si>
  <si>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</si>
  <si>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</si>
  <si>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</si>
  <si>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</si>
  <si>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</si>
  <si>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</si>
  <si>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</si>
  <si>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</si>
  <si>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</si>
  <si>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</si>
  <si>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</si>
  <si>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</si>
  <si>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</si>
  <si>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</si>
  <si>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</si>
  <si>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</si>
  <si>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</si>
  <si>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</si>
  <si>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</si>
  <si>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</si>
  <si>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</si>
  <si>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</si>
  <si>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</si>
  <si>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</si>
  <si>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</si>
  <si>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</si>
  <si>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</si>
  <si>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</si>
  <si>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</si>
  <si>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</si>
  <si>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</si>
  <si>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</si>
  <si>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</si>
  <si>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</si>
  <si>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</si>
  <si>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</si>
  <si>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</si>
  <si>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</si>
  <si>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</si>
  <si>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</si>
  <si>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</si>
  <si>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</si>
  <si>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</si>
  <si>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</si>
  <si>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</si>
  <si>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</si>
  <si>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</si>
  <si>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</si>
  <si>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</si>
  <si>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</si>
  <si>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</si>
  <si>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</si>
  <si>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</si>
  <si>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</si>
  <si>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</si>
  <si>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</si>
  <si>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</si>
  <si>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</si>
  <si>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</si>
  <si>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</si>
  <si>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</si>
  <si>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</si>
  <si>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</si>
  <si>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</si>
  <si>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</si>
  <si>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</si>
  <si>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</si>
  <si>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</si>
  <si>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</si>
  <si>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</si>
  <si>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</si>
  <si>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</si>
  <si>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</si>
  <si>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</si>
  <si>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</si>
  <si>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</si>
  <si>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</si>
  <si>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</si>
  <si>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</si>
  <si>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</si>
  <si>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</si>
  <si>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</si>
  <si>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</si>
  <si>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</si>
  <si>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</si>
  <si>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</si>
  <si>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</si>
  <si>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</si>
  <si>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</si>
  <si>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</si>
  <si>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</si>
  <si>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</si>
  <si>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</si>
  <si>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</si>
  <si>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</si>
  <si>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</si>
  <si>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</si>
  <si>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</si>
  <si>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</si>
  <si>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</si>
  <si>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</si>
  <si>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</si>
  <si>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</si>
  <si>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</si>
  <si>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</si>
  <si>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</si>
  <si>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</si>
  <si>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</si>
  <si>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</si>
  <si>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</si>
  <si>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</si>
  <si>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</si>
  <si>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</si>
  <si>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</si>
  <si>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</si>
  <si>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</si>
  <si>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</si>
  <si>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</si>
  <si>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</si>
  <si>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</si>
  <si>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</si>
  <si>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</si>
  <si>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</si>
  <si>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</si>
  <si>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</si>
  <si>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</si>
  <si>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</si>
  <si>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</si>
  <si>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</si>
  <si>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</si>
  <si>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</si>
  <si>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</si>
  <si>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</si>
  <si>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</si>
  <si>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</si>
  <si>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</si>
  <si>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</si>
  <si>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</si>
  <si>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</si>
  <si>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</si>
  <si>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</si>
  <si>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</si>
  <si>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</si>
  <si>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</si>
  <si>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</si>
  <si>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</si>
  <si>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</si>
  <si>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</si>
  <si>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</si>
  <si>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</si>
  <si>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</si>
  <si>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</si>
  <si>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</si>
  <si>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</si>
  <si>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</si>
  <si>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</si>
  <si>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</si>
  <si>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</si>
  <si>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</si>
  <si>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</si>
  <si>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</si>
  <si>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</si>
  <si>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</si>
  <si>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</si>
  <si>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</si>
  <si>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</si>
  <si>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</si>
  <si>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</si>
  <si>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</si>
  <si>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</si>
  <si>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</si>
  <si>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</si>
  <si>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</si>
  <si>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</si>
  <si>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</si>
  <si>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</si>
  <si>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</si>
  <si>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</si>
  <si>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</si>
  <si>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</si>
  <si>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</si>
  <si>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</si>
  <si>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</si>
  <si>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</si>
  <si>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</si>
  <si>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</si>
  <si>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</si>
  <si>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</si>
  <si>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</si>
  <si>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</si>
  <si>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</si>
  <si>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</si>
  <si>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</si>
  <si>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</si>
  <si>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</si>
  <si>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</si>
  <si>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</si>
  <si>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</si>
  <si>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</si>
  <si>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</si>
  <si>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</si>
  <si>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</si>
  <si>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</si>
  <si>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</si>
  <si>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</si>
  <si>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</si>
  <si>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</si>
  <si>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</si>
  <si>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</si>
  <si>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</si>
  <si>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</si>
  <si>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</si>
  <si>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</si>
  <si>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</si>
  <si>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</si>
  <si>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</si>
  <si>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</si>
  <si>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</si>
  <si>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</si>
  <si>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</si>
  <si>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</si>
  <si>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</si>
  <si>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</si>
  <si>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</si>
  <si>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</si>
  <si>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</si>
  <si>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</si>
  <si>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</si>
  <si>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</si>
  <si>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</si>
  <si>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</si>
  <si>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</si>
  <si>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</si>
  <si>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</si>
  <si>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</si>
  <si>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</si>
  <si>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</si>
  <si>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</si>
  <si>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</si>
  <si>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</si>
  <si>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</si>
  <si>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</si>
  <si>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</si>
  <si>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</si>
  <si>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</si>
  <si>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</si>
  <si>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</si>
  <si>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</si>
  <si>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</si>
  <si>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</si>
  <si>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</si>
  <si>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</si>
  <si>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</si>
  <si>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</si>
  <si>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</si>
  <si>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</si>
  <si>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</si>
  <si>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</si>
  <si>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</si>
  <si>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</si>
  <si>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</si>
  <si>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</si>
  <si>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</si>
  <si>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</si>
  <si>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</si>
  <si>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</si>
  <si>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</si>
  <si>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</si>
  <si>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</si>
  <si>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</si>
  <si>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</si>
  <si>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</si>
  <si>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</si>
  <si>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</si>
  <si>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</si>
  <si>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</si>
  <si>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</si>
  <si>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</si>
  <si>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</si>
  <si>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</si>
  <si>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</si>
  <si>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</si>
  <si>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</si>
  <si>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</si>
  <si>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</si>
  <si>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</si>
  <si>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</si>
  <si>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</si>
  <si>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</si>
  <si>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</si>
  <si>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</si>
  <si>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</si>
  <si>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</si>
  <si>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</si>
  <si>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</si>
  <si>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</si>
  <si>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</si>
  <si>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</si>
  <si>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</si>
  <si>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</si>
  <si>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</si>
  <si>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</si>
  <si>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</si>
  <si>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</si>
  <si>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</si>
  <si>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</si>
  <si>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</si>
  <si>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</si>
  <si>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</si>
  <si>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</si>
  <si>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</si>
  <si>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</si>
  <si>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</si>
  <si>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</si>
  <si>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</si>
  <si>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</si>
  <si>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</si>
  <si>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</si>
  <si>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</si>
  <si>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</si>
  <si>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</si>
  <si>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</si>
  <si>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</si>
  <si>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</si>
  <si>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</si>
  <si>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</si>
  <si>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</si>
  <si>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</si>
  <si>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</si>
  <si>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</si>
  <si>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</si>
  <si>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</si>
  <si>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</si>
  <si>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</si>
  <si>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</si>
  <si>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</si>
  <si>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</si>
  <si>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</si>
  <si>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</si>
  <si>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</si>
  <si>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</si>
  <si>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</si>
  <si>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</si>
  <si>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</si>
  <si>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</si>
  <si>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</si>
  <si>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</si>
  <si>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</si>
  <si>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</si>
  <si>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</si>
  <si>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</si>
  <si>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</si>
  <si>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</si>
  <si>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</si>
  <si>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</si>
  <si>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</si>
  <si>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</si>
  <si>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</si>
  <si>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</si>
  <si>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</si>
  <si>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</si>
  <si>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</si>
  <si>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</si>
  <si>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</si>
  <si>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</si>
  <si>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</si>
  <si>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</si>
  <si>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</si>
  <si>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</si>
  <si>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</si>
  <si>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</si>
  <si>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</si>
  <si>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</si>
  <si>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</si>
  <si>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</si>
  <si>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</si>
  <si>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</si>
  <si>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</si>
  <si>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</si>
  <si>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</si>
  <si>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</si>
  <si>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</si>
  <si>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</si>
  <si>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</si>
  <si>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</si>
  <si>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</si>
  <si>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</si>
  <si>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</si>
  <si>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</si>
  <si>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</si>
  <si>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</si>
  <si>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</si>
  <si>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</si>
  <si>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</si>
  <si>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</si>
  <si>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</si>
  <si>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</si>
  <si>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</si>
  <si>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</si>
  <si>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</si>
  <si>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</si>
  <si>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</si>
  <si>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</si>
  <si>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</si>
  <si>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</si>
  <si>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</si>
  <si>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</si>
  <si>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</si>
  <si>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</si>
  <si>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</si>
  <si>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</si>
  <si>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</si>
  <si>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</si>
  <si>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</si>
  <si>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</si>
  <si>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</si>
  <si>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</si>
  <si>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</si>
  <si>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</si>
  <si>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</si>
  <si>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</si>
  <si>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</si>
  <si>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</si>
  <si>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</si>
  <si>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</si>
  <si>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</si>
  <si>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</si>
  <si>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</si>
  <si>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</si>
  <si>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</si>
  <si>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</si>
  <si>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</si>
  <si>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</si>
  <si>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</si>
  <si>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</si>
  <si>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</si>
  <si>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</si>
  <si>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</si>
  <si>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</si>
  <si>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</si>
  <si>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</si>
  <si>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</si>
  <si>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</si>
  <si>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</si>
  <si>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</si>
  <si>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</si>
  <si>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</si>
  <si>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</si>
  <si>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</si>
  <si>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</si>
  <si>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</si>
  <si>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</si>
  <si>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</si>
  <si>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</si>
  <si>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</si>
  <si>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</si>
  <si>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</si>
  <si>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</si>
  <si>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</si>
  <si>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</si>
  <si>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</si>
  <si>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</si>
  <si>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</si>
  <si>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</si>
  <si>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</si>
  <si>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</si>
  <si>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</si>
  <si>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</si>
  <si>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</si>
  <si>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</si>
  <si>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</si>
  <si>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</si>
  <si>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</si>
  <si>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</si>
  <si>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</si>
  <si>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</si>
  <si>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</si>
  <si>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</si>
  <si>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</si>
  <si>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</si>
  <si>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</si>
  <si>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</si>
  <si>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</si>
  <si>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</si>
  <si>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</si>
  <si>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</si>
  <si>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</si>
  <si>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</si>
  <si>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</si>
  <si>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</si>
  <si>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</si>
  <si>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</si>
  <si>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</si>
  <si>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</si>
  <si>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</si>
  <si>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</si>
  <si>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</si>
  <si>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</si>
  <si>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</si>
  <si>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</si>
  <si>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</si>
  <si>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</si>
  <si>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</si>
  <si>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</si>
  <si>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</si>
  <si>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</si>
  <si>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</si>
  <si>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</si>
  <si>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</si>
  <si>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</si>
  <si>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</si>
  <si>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</si>
  <si>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</si>
  <si>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</si>
  <si>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</si>
  <si>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</si>
  <si>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</si>
  <si>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</si>
  <si>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</si>
  <si>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</si>
  <si>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</si>
  <si>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</si>
  <si>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</si>
  <si>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</si>
  <si>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</si>
  <si>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</si>
  <si>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</si>
  <si>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</si>
  <si>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</si>
  <si>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</si>
  <si>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</si>
  <si>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</si>
  <si>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</si>
  <si>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</si>
  <si>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</si>
  <si>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</si>
  <si>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</si>
  <si>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</si>
  <si>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</si>
  <si>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</si>
  <si>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</si>
  <si>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</si>
  <si>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</si>
  <si>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</si>
  <si>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</si>
  <si>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</si>
  <si>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</si>
  <si>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</si>
  <si>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</si>
  <si>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</si>
  <si>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</si>
  <si>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</si>
  <si>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</si>
  <si>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</si>
  <si>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</si>
  <si>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</si>
  <si>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</si>
  <si>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</si>
  <si>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</si>
  <si>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</si>
  <si>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</si>
  <si>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</si>
  <si>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</si>
  <si>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</si>
  <si>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</si>
  <si>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</si>
  <si>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</si>
  <si>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</si>
  <si>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</si>
  <si>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</si>
  <si>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</si>
  <si>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</si>
  <si>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</si>
  <si>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</si>
  <si>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</si>
  <si>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</si>
  <si>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</si>
  <si>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</si>
  <si>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</si>
  <si>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</si>
  <si>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</si>
  <si>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</si>
  <si>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</si>
  <si>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</si>
  <si>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</si>
  <si>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</si>
  <si>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</si>
  <si>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</si>
  <si>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</si>
  <si>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</si>
  <si>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</si>
  <si>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</si>
  <si>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</si>
  <si>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</si>
  <si>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</si>
  <si>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</si>
  <si>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</si>
  <si>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</si>
  <si>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</si>
  <si>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</si>
  <si>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</si>
  <si>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</si>
  <si>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</si>
  <si>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</si>
  <si>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</si>
  <si>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</si>
  <si>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</si>
  <si>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</si>
  <si>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</si>
  <si>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</si>
  <si>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</si>
  <si>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</si>
  <si>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</si>
  <si>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</si>
  <si>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</si>
  <si>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</si>
  <si>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</si>
  <si>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</si>
  <si>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</si>
  <si>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</si>
  <si>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</si>
  <si>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</si>
  <si>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</si>
  <si>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</si>
  <si>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</si>
  <si>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</si>
  <si>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</si>
  <si>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</si>
  <si>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</si>
  <si>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</si>
  <si>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</si>
  <si>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</si>
  <si>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</si>
  <si>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</si>
  <si>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</si>
  <si>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</si>
  <si>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</si>
  <si>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</si>
  <si>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</si>
  <si>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</si>
  <si>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</si>
  <si>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</si>
  <si>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</si>
  <si>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</si>
  <si>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</si>
  <si>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</si>
  <si>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</si>
  <si>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</si>
  <si>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</si>
  <si>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</si>
  <si>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</si>
  <si>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</si>
  <si>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</si>
  <si>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</si>
  <si>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</si>
  <si>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</si>
  <si>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</si>
  <si>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</si>
  <si>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</si>
  <si>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</si>
  <si>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</si>
  <si>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</si>
  <si>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</si>
  <si>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</si>
  <si>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</si>
  <si>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</si>
  <si>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</si>
  <si>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</si>
  <si>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</si>
  <si>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</si>
  <si>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</si>
  <si>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</si>
  <si>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</si>
  <si>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</si>
  <si>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</si>
  <si>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</si>
  <si>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</si>
  <si>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</si>
  <si>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</si>
  <si>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</si>
  <si>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</si>
  <si>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</si>
  <si>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</si>
  <si>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</si>
  <si>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</si>
  <si>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</si>
  <si>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</si>
  <si>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</si>
  <si>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</si>
  <si>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</si>
  <si>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</si>
  <si>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</si>
  <si>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</si>
  <si>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</si>
  <si>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</si>
  <si>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</si>
  <si>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</si>
  <si>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</si>
  <si>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</si>
  <si>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</si>
  <si>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</si>
  <si>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</si>
  <si>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</si>
  <si>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</si>
  <si>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</si>
  <si>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</si>
  <si>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</si>
  <si>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</si>
  <si>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</si>
  <si>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</si>
  <si>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</si>
  <si>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</si>
  <si>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</si>
  <si>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</si>
  <si>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</si>
  <si>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</si>
  <si>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</si>
  <si>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</si>
  <si>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</si>
  <si>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</si>
  <si>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</si>
  <si>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</si>
  <si>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</si>
  <si>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</si>
  <si>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</si>
  <si>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</si>
  <si>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</si>
  <si>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</si>
  <si>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</si>
  <si>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</si>
  <si>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</si>
  <si>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</si>
  <si>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</si>
  <si>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</si>
  <si>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</si>
  <si>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</si>
  <si>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</si>
  <si>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</si>
  <si>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</si>
  <si>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</si>
  <si>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</si>
  <si>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</si>
  <si>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</si>
  <si>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</si>
  <si>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</si>
  <si>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</si>
  <si>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</si>
  <si>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</si>
  <si>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</si>
  <si>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</si>
  <si>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</si>
  <si>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</si>
  <si>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</si>
  <si>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</si>
  <si>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</si>
  <si>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</si>
  <si>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</si>
  <si>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</si>
  <si>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</si>
  <si>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</si>
  <si>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</si>
  <si>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</si>
  <si>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</si>
  <si>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</si>
  <si>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</si>
  <si>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</si>
  <si>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</si>
  <si>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</si>
  <si>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</si>
  <si>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</si>
  <si>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</si>
  <si>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</si>
  <si>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</si>
  <si>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</si>
  <si>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</si>
  <si>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</si>
  <si>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</si>
  <si>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</si>
  <si>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</si>
  <si>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</si>
  <si>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</si>
  <si>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</si>
  <si>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</si>
  <si>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</si>
  <si>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</si>
  <si>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</si>
  <si>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</si>
  <si>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</si>
  <si>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</si>
  <si>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</si>
  <si>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</si>
  <si>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</si>
  <si>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</si>
  <si>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</si>
  <si>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</si>
  <si>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</si>
  <si>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</si>
  <si>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</si>
  <si>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</si>
  <si>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</si>
  <si>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</si>
  <si>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</si>
  <si>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</si>
  <si>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</si>
  <si>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</si>
  <si>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</si>
  <si>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</si>
  <si>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</si>
  <si>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</si>
  <si>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</si>
  <si>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</si>
  <si>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</si>
  <si>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</si>
  <si>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</si>
  <si>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</si>
  <si>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</si>
  <si>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</si>
  <si>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</si>
  <si>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</si>
  <si>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</si>
  <si>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</si>
  <si>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</si>
  <si>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</si>
  <si>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</si>
  <si>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</si>
  <si>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</si>
  <si>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</si>
  <si>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</si>
  <si>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</si>
  <si>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</si>
  <si>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</si>
  <si>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</si>
  <si>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</si>
  <si>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</si>
  <si>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</si>
  <si>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</si>
  <si>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</si>
  <si>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</si>
  <si>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</si>
  <si>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</si>
  <si>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</si>
  <si>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</si>
  <si>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</si>
  <si>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</si>
  <si>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</si>
  <si>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</si>
  <si>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</si>
  <si>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</si>
  <si>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</si>
  <si>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</si>
  <si>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</si>
  <si>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</si>
  <si>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</si>
  <si>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</si>
  <si>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</si>
  <si>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</si>
  <si>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</si>
  <si>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</si>
  <si>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</si>
  <si>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</si>
  <si>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</si>
  <si>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</si>
  <si>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</si>
  <si>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</si>
  <si>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</si>
  <si>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</si>
  <si>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</si>
  <si>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</si>
  <si>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</si>
  <si>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</si>
  <si>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</si>
  <si>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</si>
  <si>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</si>
  <si>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</si>
  <si>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</si>
  <si>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</si>
  <si>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</si>
  <si>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</si>
  <si>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</si>
  <si>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</si>
  <si>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</si>
  <si>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</si>
  <si>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</si>
  <si>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</si>
  <si>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</si>
  <si>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</si>
  <si>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</si>
  <si>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</si>
  <si>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</si>
  <si>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</si>
  <si>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</si>
  <si>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</si>
  <si>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</si>
  <si>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</si>
  <si>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</si>
  <si>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</si>
  <si>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</si>
  <si>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</si>
  <si>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</si>
  <si>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</si>
  <si>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</si>
  <si>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</si>
  <si>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</si>
  <si>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</si>
  <si>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</si>
  <si>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</si>
  <si>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</si>
  <si>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</si>
  <si>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</si>
  <si>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</si>
  <si>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</si>
  <si>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</si>
  <si>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</si>
  <si>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</si>
  <si>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</si>
  <si>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</si>
  <si>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</si>
  <si>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</si>
  <si>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</si>
  <si>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</si>
  <si>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</si>
  <si>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</si>
  <si>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</si>
  <si>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</si>
  <si>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</si>
  <si>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</si>
  <si>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</si>
  <si>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</si>
  <si>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</si>
  <si>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</si>
  <si>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</si>
  <si>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</si>
  <si>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</si>
  <si>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</si>
  <si>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</si>
  <si>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</si>
  <si>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</si>
  <si>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</si>
  <si>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</si>
  <si>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</si>
  <si>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</si>
  <si>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</si>
  <si>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</si>
  <si>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</si>
  <si>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</si>
  <si>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</si>
  <si>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</si>
  <si>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</si>
  <si>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</si>
  <si>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</si>
  <si>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</si>
  <si>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</si>
  <si>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</si>
  <si>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</si>
  <si>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</si>
  <si>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</si>
  <si>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</si>
  <si>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</si>
  <si>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</si>
  <si>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</si>
  <si>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</si>
  <si>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</si>
  <si>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</si>
  <si>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</si>
  <si>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</si>
  <si>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</si>
  <si>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</si>
  <si>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</si>
  <si>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</si>
  <si>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</si>
  <si>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</si>
  <si>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</si>
  <si>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</si>
  <si>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</si>
  <si>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</si>
  <si>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</si>
  <si>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</si>
  <si>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</si>
  <si>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</si>
  <si>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</si>
  <si>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</si>
  <si>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</si>
  <si>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</si>
  <si>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</si>
  <si>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</si>
  <si>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</si>
  <si>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</si>
  <si>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</si>
  <si>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</si>
  <si>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</si>
  <si>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</si>
  <si>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</si>
  <si>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</si>
  <si>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</si>
  <si>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</si>
  <si>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</si>
  <si>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</si>
  <si>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</si>
  <si>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</si>
  <si>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</si>
  <si>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</si>
  <si>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</si>
  <si>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</si>
  <si>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</si>
  <si>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</si>
  <si>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</si>
  <si>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</si>
  <si>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</si>
  <si>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</si>
  <si>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</si>
  <si>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</si>
  <si>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</si>
  <si>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</si>
  <si>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</si>
  <si>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</si>
  <si>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</si>
  <si>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</si>
  <si>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</si>
  <si>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</si>
  <si>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</si>
  <si>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</si>
  <si>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</si>
  <si>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</si>
  <si>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</si>
  <si>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</si>
  <si>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</si>
  <si>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</si>
  <si>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</si>
  <si>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</si>
  <si>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</si>
  <si>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</si>
  <si>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</si>
  <si>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</si>
  <si>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</si>
  <si>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</si>
  <si>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</si>
  <si>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</si>
  <si>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</si>
  <si>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</si>
  <si>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</si>
  <si>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</si>
  <si>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</si>
  <si>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</si>
  <si>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</si>
  <si>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</si>
  <si>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</si>
  <si>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</si>
  <si>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</si>
  <si>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</si>
  <si>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</si>
  <si>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</si>
  <si>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</si>
  <si>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</si>
  <si>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</si>
  <si>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</si>
  <si>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</si>
  <si>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</si>
  <si>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</si>
  <si>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</si>
  <si>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</si>
  <si>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</si>
  <si>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</si>
  <si>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</si>
  <si>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</si>
  <si>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</si>
  <si>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</si>
  <si>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</si>
  <si>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</si>
  <si>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</si>
  <si>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</si>
  <si>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</si>
  <si>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</si>
  <si>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</si>
  <si>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</si>
  <si>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</si>
  <si>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</si>
  <si>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</si>
  <si>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</si>
  <si>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</si>
  <si>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</si>
  <si>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</si>
  <si>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</si>
  <si>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</si>
  <si>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</si>
  <si>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</si>
  <si>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</si>
  <si>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</si>
  <si>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</si>
  <si>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</si>
  <si>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</si>
  <si>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</si>
  <si>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</si>
  <si>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</si>
  <si>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</si>
  <si>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</si>
  <si>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</si>
  <si>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</si>
  <si>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</si>
  <si>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</si>
  <si>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</si>
  <si>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</si>
  <si>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</si>
  <si>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</si>
  <si>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</si>
  <si>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</si>
  <si>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</si>
  <si>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</si>
  <si>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</si>
  <si>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</si>
  <si>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</si>
  <si>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</si>
  <si>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</si>
  <si>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</si>
  <si>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</si>
  <si>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</si>
  <si>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</si>
  <si>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</si>
  <si>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</si>
  <si>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</si>
  <si>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</si>
  <si>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</si>
  <si>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</si>
  <si>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</si>
  <si>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</si>
  <si>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</si>
  <si>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</si>
  <si>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</si>
  <si>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</si>
  <si>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</si>
  <si>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</si>
  <si>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</si>
  <si>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</si>
  <si>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</si>
  <si>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</si>
  <si>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</si>
  <si>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</si>
  <si>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</si>
  <si>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</si>
  <si>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</si>
  <si>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</si>
  <si>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</si>
  <si>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</si>
  <si>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</si>
  <si>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</si>
  <si>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</si>
  <si>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</si>
  <si>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</si>
  <si>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</si>
  <si>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</si>
  <si>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</si>
  <si>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</si>
  <si>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</si>
  <si>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</si>
  <si>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</si>
  <si>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</si>
  <si>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</si>
  <si>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</si>
  <si>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</si>
  <si>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</si>
  <si>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</si>
  <si>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</si>
  <si>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</si>
  <si>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</si>
  <si>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</si>
  <si>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</si>
  <si>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</si>
  <si>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</si>
  <si>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</si>
  <si>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</si>
  <si>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</si>
  <si>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</si>
  <si>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</si>
  <si>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</si>
  <si>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</si>
  <si>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</si>
  <si>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</si>
  <si>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</si>
  <si>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</si>
  <si>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</si>
  <si>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</si>
  <si>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</si>
  <si>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</si>
  <si>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</si>
  <si>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</si>
  <si>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</si>
  <si>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</si>
  <si>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</si>
  <si>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</si>
  <si>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</si>
  <si>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</si>
  <si>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</si>
  <si>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</si>
  <si>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</si>
  <si>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</si>
  <si>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</si>
  <si>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</si>
  <si>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</si>
  <si>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</si>
  <si>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</si>
  <si>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</si>
  <si>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</si>
  <si>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</si>
  <si>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</si>
  <si>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</si>
  <si>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</si>
  <si>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</si>
  <si>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</si>
  <si>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</si>
  <si>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</si>
  <si>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</si>
  <si>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</si>
  <si>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</si>
  <si>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</si>
  <si>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</si>
  <si>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</si>
  <si>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</si>
  <si>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</si>
  <si>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</si>
  <si>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</si>
  <si>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</si>
  <si>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</si>
  <si>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</si>
  <si>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</si>
  <si>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</si>
  <si>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</si>
  <si>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</si>
  <si>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</si>
  <si>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</si>
  <si>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</si>
  <si>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</si>
  <si>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</si>
  <si>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</si>
  <si>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</si>
  <si>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</si>
  <si>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</si>
  <si>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</si>
  <si>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</si>
  <si>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</si>
  <si>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</si>
  <si>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</si>
  <si>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</si>
  <si>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</si>
  <si>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</si>
  <si>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</si>
  <si>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</si>
  <si>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</si>
  <si>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</si>
  <si>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</si>
  <si>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</si>
  <si>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</si>
  <si>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</si>
  <si>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</si>
  <si>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</si>
  <si>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</si>
  <si>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</si>
  <si>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</si>
  <si>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</si>
  <si>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</si>
  <si>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</si>
  <si>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</si>
  <si>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</si>
  <si>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</si>
  <si>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</si>
  <si>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</si>
  <si>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</si>
  <si>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</si>
  <si>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</si>
  <si>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</si>
  <si>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</si>
  <si>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</si>
  <si>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</si>
  <si>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</si>
  <si>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</si>
  <si>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</si>
  <si>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</si>
  <si>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</si>
  <si>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</si>
  <si>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</si>
  <si>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</si>
  <si>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</si>
  <si>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</si>
  <si>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</si>
  <si>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</si>
  <si>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</si>
  <si>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</si>
  <si>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</si>
  <si>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</si>
  <si>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</si>
  <si>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</si>
  <si>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</si>
  <si>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</si>
  <si>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</si>
  <si>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</si>
  <si>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</si>
  <si>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</si>
  <si>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</si>
  <si>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</si>
  <si>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</si>
  <si>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</si>
  <si>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</si>
  <si>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</si>
  <si>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</si>
  <si>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</si>
  <si>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</si>
  <si>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</si>
  <si>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</si>
  <si>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</si>
  <si>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</si>
  <si>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</si>
  <si>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</si>
  <si>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</si>
  <si>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</si>
  <si>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</si>
  <si>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</si>
  <si>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</si>
  <si>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</si>
  <si>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</si>
  <si>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</si>
  <si>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</si>
  <si>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</si>
  <si>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</si>
  <si>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</si>
  <si>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</si>
  <si>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</si>
  <si>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</si>
  <si>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</si>
  <si>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</si>
  <si>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</si>
  <si>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</si>
  <si>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</si>
  <si>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</si>
  <si>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</si>
  <si>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</si>
  <si>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</si>
  <si>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</si>
  <si>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</si>
  <si>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</si>
  <si>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</si>
  <si>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</si>
  <si>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</si>
  <si>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</si>
  <si>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</si>
  <si>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</si>
  <si>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</si>
  <si>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</si>
  <si>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</si>
  <si>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</si>
  <si>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</si>
  <si>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</si>
  <si>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</si>
  <si>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</si>
  <si>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</si>
  <si>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</si>
  <si>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</si>
  <si>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</si>
  <si>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</si>
  <si>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</si>
  <si>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</si>
  <si>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</si>
  <si>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</si>
  <si>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</si>
  <si>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</si>
  <si>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</si>
  <si>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</si>
  <si>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</si>
  <si>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</si>
  <si>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</si>
  <si>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</si>
  <si>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</si>
  <si>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</si>
  <si>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</si>
  <si>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</si>
  <si>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</si>
  <si>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</si>
  <si>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</si>
  <si>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</si>
  <si>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</si>
  <si>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</si>
  <si>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</si>
  <si>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</si>
  <si>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</si>
  <si>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</si>
  <si>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</si>
  <si>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</si>
  <si>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</si>
  <si>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</si>
  <si>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</si>
  <si>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</si>
  <si>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</si>
  <si>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</si>
  <si>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</si>
  <si>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</si>
  <si>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</si>
  <si>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</si>
  <si>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</si>
  <si>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</si>
  <si>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</si>
  <si>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</si>
  <si>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</si>
  <si>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</si>
  <si>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</si>
  <si>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</si>
  <si>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</si>
  <si>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</si>
  <si>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</si>
  <si>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</si>
  <si>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</si>
  <si>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</si>
  <si>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</si>
  <si>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</si>
  <si>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</si>
  <si>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</si>
  <si>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</si>
  <si>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</si>
  <si>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</si>
  <si>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</si>
  <si>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</si>
  <si>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</si>
  <si>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</si>
  <si>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</si>
  <si>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</si>
  <si>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</si>
  <si>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</si>
  <si>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</si>
  <si>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</si>
  <si>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</si>
  <si>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</si>
  <si>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</si>
  <si>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</si>
  <si>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</si>
  <si>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</si>
  <si>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</si>
  <si>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</si>
  <si>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</si>
  <si>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</si>
  <si>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</si>
  <si>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</si>
  <si>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</si>
  <si>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</si>
  <si>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</si>
  <si>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</si>
  <si>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</si>
  <si>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</si>
  <si>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</si>
  <si>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</si>
  <si>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</si>
  <si>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</si>
  <si>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</si>
  <si>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</si>
  <si>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</si>
  <si>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</si>
  <si>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</si>
  <si>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</si>
  <si>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</si>
  <si>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</si>
  <si>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</si>
  <si>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</si>
  <si>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</si>
  <si>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</si>
  <si>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</si>
  <si>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</si>
  <si>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</si>
  <si>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</si>
  <si>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</si>
  <si>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</si>
  <si>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</si>
  <si>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</si>
  <si>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</si>
  <si>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</si>
  <si>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</si>
  <si>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</si>
  <si>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</si>
  <si>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</si>
  <si>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</si>
  <si>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</si>
  <si>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</si>
  <si>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</si>
  <si>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</si>
  <si>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</si>
  <si>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</si>
  <si>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</si>
  <si>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</si>
  <si>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</si>
  <si>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</si>
  <si>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</si>
  <si>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</si>
  <si>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</si>
  <si>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</si>
  <si>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</si>
  <si>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</si>
  <si>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</si>
  <si>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</si>
  <si>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</si>
  <si>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</si>
  <si>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</si>
  <si>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</si>
  <si>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</si>
  <si>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</si>
  <si>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</si>
  <si>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</si>
  <si>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</si>
  <si>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</si>
  <si>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</si>
  <si>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</si>
  <si>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</si>
  <si>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</si>
  <si>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</si>
  <si>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</si>
  <si>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</si>
  <si>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</si>
  <si>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</si>
  <si>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</si>
  <si>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</si>
  <si>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</si>
  <si>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</si>
  <si>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</si>
  <si>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</si>
  <si>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</si>
  <si>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</si>
  <si>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</si>
  <si>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</si>
  <si>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</si>
  <si>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</si>
  <si>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</si>
  <si>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</si>
  <si>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</si>
  <si>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</si>
  <si>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</si>
  <si>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</si>
  <si>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</si>
  <si>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</si>
  <si>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</si>
  <si>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</si>
  <si>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</si>
  <si>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</si>
  <si>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</si>
  <si>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</si>
  <si>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</si>
  <si>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</si>
  <si>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</si>
  <si>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</si>
  <si>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</si>
  <si>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</si>
  <si>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</si>
  <si>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</si>
  <si>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</si>
  <si>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</si>
  <si>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</si>
  <si>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</si>
  <si>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</si>
  <si>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</si>
  <si>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</si>
  <si>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</si>
  <si>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</si>
  <si>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</si>
  <si>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</si>
  <si>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</si>
  <si>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</si>
  <si>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</si>
  <si>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</si>
  <si>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</si>
  <si>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</si>
  <si>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</si>
  <si>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</si>
  <si>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</si>
  <si>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</si>
  <si>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</si>
  <si>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</si>
  <si>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</si>
  <si>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</si>
  <si>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</si>
  <si>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</si>
  <si>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</si>
  <si>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</si>
  <si>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</si>
  <si>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</si>
  <si>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</si>
  <si>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</si>
  <si>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</si>
  <si>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</si>
  <si>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</si>
  <si>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</si>
  <si>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</si>
  <si>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</si>
  <si>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</si>
  <si>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</si>
  <si>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</si>
  <si>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</si>
  <si>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</si>
  <si>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</si>
  <si>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</si>
  <si>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</si>
  <si>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</si>
  <si>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</si>
  <si>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</si>
  <si>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</si>
  <si>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</si>
  <si>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</si>
  <si>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</si>
  <si>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</si>
  <si>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</si>
  <si>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</si>
  <si>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</si>
  <si>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</si>
  <si>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</si>
  <si>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</si>
  <si>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</si>
  <si>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</si>
  <si>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</si>
  <si>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</si>
  <si>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</si>
  <si>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</si>
  <si>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</si>
  <si>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</si>
  <si>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</si>
  <si>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</si>
  <si>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</si>
  <si>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</si>
  <si>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</si>
  <si>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</si>
  <si>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</si>
  <si>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</si>
  <si>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</si>
  <si>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</si>
  <si>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</si>
  <si>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</si>
  <si>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</si>
  <si>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</si>
  <si>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</si>
  <si>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</si>
  <si>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</si>
  <si>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</si>
  <si>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</si>
  <si>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</si>
  <si>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</si>
  <si>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</si>
  <si>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</si>
  <si>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</si>
  <si>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</si>
  <si>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</si>
  <si>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</si>
  <si>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</si>
  <si>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</si>
  <si>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</si>
  <si>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</si>
  <si>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</si>
  <si>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</si>
  <si>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</si>
  <si>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</si>
  <si>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</si>
  <si>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</si>
  <si>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</si>
  <si>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</si>
  <si>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</si>
  <si>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</si>
  <si>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</si>
  <si>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</si>
  <si>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</si>
  <si>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</si>
  <si>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</si>
  <si>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</si>
  <si>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</si>
  <si>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</si>
  <si>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</si>
  <si>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</si>
  <si>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</si>
  <si>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</si>
  <si>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</si>
  <si>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</si>
  <si>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</si>
  <si>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</si>
  <si>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</si>
  <si>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</si>
  <si>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</si>
  <si>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</si>
  <si>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</si>
  <si>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</si>
  <si>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</si>
  <si>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</si>
  <si>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</si>
  <si>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</si>
  <si>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</si>
  <si>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</si>
  <si>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</si>
  <si>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</si>
  <si>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</si>
  <si>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</si>
  <si>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</si>
  <si>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</si>
  <si>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</si>
  <si>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</si>
  <si>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</si>
  <si>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</si>
  <si>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</si>
  <si>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</si>
  <si>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</si>
  <si>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</si>
  <si>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</si>
  <si>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</si>
  <si>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</si>
  <si>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</si>
  <si>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</si>
  <si>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</si>
  <si>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</si>
  <si>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</si>
  <si>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</si>
  <si>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</si>
  <si>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</si>
  <si>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</si>
  <si>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</si>
  <si>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</si>
  <si>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</si>
  <si>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</si>
  <si>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</si>
  <si>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</si>
  <si>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</si>
  <si>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</si>
  <si>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</si>
  <si>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</si>
  <si>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</si>
  <si>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</si>
  <si>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</si>
  <si>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</si>
  <si>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</si>
  <si>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</si>
  <si>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</si>
  <si>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</si>
  <si>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</si>
  <si>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</si>
  <si>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</si>
  <si>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</si>
  <si>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</si>
  <si>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</si>
  <si>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</si>
  <si>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</si>
  <si>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</si>
  <si>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</si>
  <si>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</si>
  <si>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</si>
  <si>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</si>
  <si>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</si>
  <si>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</si>
  <si>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</si>
  <si>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</si>
  <si>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</si>
  <si>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</si>
  <si>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</si>
  <si>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</si>
  <si>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</si>
  <si>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</si>
  <si>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</si>
  <si>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</si>
  <si>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</si>
  <si>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</si>
  <si>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</si>
  <si>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</si>
  <si>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</si>
  <si>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</si>
  <si>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</si>
  <si>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</si>
  <si>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</si>
  <si>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</si>
  <si>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</si>
  <si>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</si>
  <si>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</si>
  <si>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</si>
  <si>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</si>
  <si>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</si>
  <si>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</si>
  <si>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</si>
  <si>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</si>
  <si>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</si>
  <si>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</si>
  <si>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</si>
  <si>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</si>
  <si>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</si>
  <si>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</si>
  <si>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</si>
  <si>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</si>
  <si>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</si>
  <si>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</si>
  <si>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</si>
  <si>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</si>
  <si>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</si>
  <si>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</si>
  <si>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</si>
  <si>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</si>
  <si>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</si>
  <si>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</si>
  <si>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</si>
  <si>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</si>
  <si>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</si>
  <si>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</si>
  <si>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</si>
  <si>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</si>
  <si>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</si>
  <si>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</si>
  <si>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</si>
  <si>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</si>
  <si>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</si>
  <si>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</si>
  <si>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</si>
  <si>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</si>
  <si>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</si>
  <si>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</si>
  <si>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</si>
  <si>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</si>
  <si>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</si>
  <si>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</si>
  <si>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</si>
  <si>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</si>
  <si>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</si>
  <si>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</si>
  <si>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</si>
  <si>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</si>
  <si>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</si>
  <si>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</si>
  <si>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</si>
  <si>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</si>
  <si>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</si>
  <si>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</si>
  <si>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</si>
  <si>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</si>
  <si>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</si>
  <si>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</si>
  <si>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</si>
  <si>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</si>
  <si>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</si>
  <si>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</si>
  <si>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</si>
  <si>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</si>
  <si>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</si>
  <si>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</si>
  <si>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</si>
  <si>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</si>
  <si>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</si>
  <si>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</si>
  <si>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</si>
  <si>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</si>
  <si>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</si>
  <si>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</si>
  <si>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</si>
  <si>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</si>
  <si>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</si>
  <si>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</si>
  <si>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</si>
  <si>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</si>
  <si>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</si>
  <si>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</si>
  <si>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</si>
  <si>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</si>
  <si>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</si>
  <si>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</si>
  <si>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</si>
  <si>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</si>
  <si>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</si>
  <si>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</si>
  <si>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</si>
  <si>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</si>
  <si>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</si>
  <si>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</si>
  <si>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</si>
  <si>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</si>
  <si>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</si>
  <si>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</si>
  <si>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</si>
  <si>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</si>
  <si>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</si>
  <si>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</si>
  <si>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</si>
  <si>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</si>
  <si>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</si>
  <si>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</si>
  <si>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</si>
  <si>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</si>
  <si>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</si>
  <si>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</si>
  <si>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</si>
  <si>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</si>
  <si>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</si>
  <si>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</si>
  <si>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</si>
  <si>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</si>
  <si>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</si>
  <si>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</si>
  <si>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</si>
  <si>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</si>
  <si>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</si>
  <si>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</si>
  <si>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</si>
  <si>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</si>
  <si>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</si>
  <si>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</si>
  <si>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</si>
  <si>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</si>
  <si>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</si>
  <si>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</si>
  <si>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</si>
  <si>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</si>
  <si>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</si>
  <si>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</si>
  <si>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</si>
  <si>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</si>
  <si>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</si>
  <si>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</si>
  <si>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</si>
  <si>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</si>
  <si>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</si>
  <si>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</si>
  <si>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</si>
  <si>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</si>
  <si>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</si>
  <si>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</si>
  <si>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</si>
  <si>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</si>
  <si>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</si>
  <si>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</si>
  <si>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</si>
  <si>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</si>
  <si>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</si>
  <si>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</si>
  <si>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</si>
  <si>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</si>
  <si>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</si>
  <si>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</si>
  <si>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</si>
  <si>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</si>
  <si>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</si>
  <si>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</si>
  <si>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</si>
  <si>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</si>
  <si>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</si>
  <si>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</si>
  <si>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</si>
  <si>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</si>
  <si>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</si>
  <si>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</si>
  <si>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</si>
  <si>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</si>
  <si>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</si>
  <si>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</si>
  <si>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</si>
  <si>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</si>
  <si>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</si>
  <si>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</si>
  <si>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</si>
  <si>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</si>
  <si>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</si>
  <si>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</si>
  <si>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</si>
  <si>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</si>
  <si>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</si>
  <si>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</si>
  <si>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</si>
  <si>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</si>
  <si>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</si>
  <si>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</si>
  <si>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</si>
  <si>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</si>
  <si>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</si>
  <si>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</si>
  <si>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</si>
  <si>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</si>
  <si>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</si>
  <si>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</si>
  <si>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</si>
  <si>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</si>
  <si>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</si>
  <si>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</si>
  <si>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</si>
  <si>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</si>
  <si>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</si>
  <si>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</si>
  <si>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</si>
  <si>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</si>
  <si>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</si>
  <si>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</si>
  <si>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</si>
  <si>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</si>
  <si>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</si>
  <si>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</si>
  <si>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</si>
  <si>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</si>
  <si>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</si>
  <si>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</si>
  <si>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</si>
  <si>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</si>
  <si>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</si>
  <si>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</si>
  <si>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</si>
  <si>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</si>
  <si>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</si>
  <si>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</si>
  <si>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</si>
  <si>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</si>
  <si>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</si>
  <si>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</si>
  <si>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</si>
  <si>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</si>
  <si>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</si>
  <si>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</si>
  <si>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</si>
  <si>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</si>
  <si>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</si>
  <si>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</si>
  <si>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</si>
  <si>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</si>
  <si>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</si>
  <si>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</si>
  <si>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</si>
  <si>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</si>
  <si>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</si>
  <si>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</si>
  <si>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</si>
  <si>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</si>
  <si>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</si>
  <si>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</si>
  <si>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</si>
  <si>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</si>
  <si>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</si>
  <si>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</si>
  <si>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</si>
  <si>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</si>
  <si>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</si>
  <si>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</si>
  <si>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</si>
  <si>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</si>
  <si>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</si>
  <si>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</si>
  <si>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</si>
  <si>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</si>
  <si>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</si>
  <si>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</si>
  <si>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</si>
  <si>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</si>
  <si>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</si>
  <si>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</si>
  <si>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</si>
  <si>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</si>
  <si>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</si>
  <si>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</si>
  <si>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</si>
  <si>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</si>
  <si>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</si>
  <si>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</si>
  <si>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</si>
  <si>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</si>
  <si>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</si>
  <si>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</si>
  <si>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</si>
  <si>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</si>
  <si>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</si>
  <si>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</si>
  <si>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</si>
  <si>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</si>
  <si>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</si>
  <si>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</si>
  <si>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</si>
  <si>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</si>
  <si>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</si>
  <si>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</si>
  <si>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</si>
  <si>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</si>
  <si>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</si>
  <si>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</si>
  <si>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</si>
  <si>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</si>
  <si>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</si>
  <si>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</si>
  <si>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</si>
  <si>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</si>
  <si>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</si>
  <si>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</si>
  <si>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</si>
  <si>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</si>
  <si>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</si>
  <si>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</si>
  <si>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</si>
  <si>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</si>
  <si>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</si>
  <si>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</si>
  <si>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</si>
  <si>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</si>
  <si>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</si>
  <si>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</si>
  <si>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</si>
  <si>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</si>
  <si>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</si>
  <si>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</si>
  <si>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</si>
  <si>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</si>
  <si>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</si>
  <si>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</si>
  <si>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</si>
  <si>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</si>
  <si>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</si>
  <si>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</si>
  <si>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</si>
  <si>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</si>
  <si>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</si>
  <si>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</si>
  <si>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</si>
  <si>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</si>
  <si>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</si>
  <si>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</si>
  <si>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</si>
  <si>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</si>
  <si>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</si>
  <si>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</si>
  <si>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</si>
  <si>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</si>
  <si>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</si>
  <si>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</si>
  <si>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</si>
  <si>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</si>
  <si>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</si>
  <si>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</si>
  <si>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</si>
  <si>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</si>
  <si>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</si>
  <si>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</si>
  <si>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</si>
  <si>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</si>
  <si>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</si>
  <si>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</si>
  <si>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</si>
  <si>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</si>
  <si>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</si>
  <si>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</si>
  <si>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</si>
  <si>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</si>
  <si>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</si>
  <si>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</si>
  <si>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</si>
  <si>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</si>
  <si>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</si>
  <si>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</si>
  <si>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</si>
  <si>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</si>
  <si>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</si>
  <si>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</si>
  <si>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</si>
  <si>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</si>
  <si>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</si>
  <si>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</si>
  <si>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</si>
  <si>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</si>
  <si>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</si>
  <si>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</si>
  <si>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</si>
  <si>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</si>
  <si>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</si>
  <si>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</si>
  <si>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</si>
  <si>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</si>
  <si>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</si>
  <si>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</si>
  <si>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</si>
  <si>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</si>
  <si>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</si>
  <si>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</si>
  <si>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</si>
  <si>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</si>
  <si>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</si>
  <si>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</si>
  <si>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</si>
  <si>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</si>
  <si>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</si>
  <si>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</si>
  <si>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</si>
  <si>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</si>
  <si>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</si>
  <si>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</si>
  <si>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</si>
  <si>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</si>
  <si>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</si>
  <si>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</si>
  <si>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</si>
  <si>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</si>
  <si>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</si>
  <si>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</si>
  <si>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</si>
  <si>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</si>
  <si>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</si>
  <si>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</si>
  <si>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</si>
  <si>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</si>
  <si>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</si>
  <si>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</si>
  <si>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</si>
  <si>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</si>
  <si>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</si>
  <si>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</si>
  <si>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</si>
  <si>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</si>
  <si>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</si>
  <si>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</si>
  <si>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</si>
  <si>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</si>
  <si>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</si>
  <si>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</si>
  <si>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</si>
  <si>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</si>
  <si>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</si>
  <si>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</si>
  <si>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</si>
  <si>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</si>
  <si>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</si>
  <si>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</si>
  <si>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</si>
  <si>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</si>
  <si>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</si>
  <si>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</si>
  <si>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</si>
  <si>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</si>
  <si>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</si>
  <si>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</si>
  <si>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</si>
  <si>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</si>
  <si>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</si>
  <si>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</si>
  <si>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</si>
  <si>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</si>
  <si>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</si>
  <si>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</si>
  <si>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</si>
  <si>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</si>
  <si>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</si>
  <si>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</si>
  <si>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</si>
  <si>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</si>
  <si>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</si>
  <si>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</si>
  <si>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</si>
  <si>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</si>
  <si>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</si>
  <si>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</si>
  <si>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</si>
  <si>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</si>
  <si>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</si>
  <si>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</si>
  <si>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</si>
  <si>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</si>
  <si>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</si>
  <si>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</si>
  <si>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</si>
  <si>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</si>
  <si>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</si>
  <si>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</si>
  <si>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</si>
  <si>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</si>
  <si>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</si>
  <si>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</si>
  <si>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</si>
  <si>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</si>
  <si>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</si>
  <si>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</si>
  <si>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</si>
  <si>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</si>
  <si>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</si>
  <si>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</si>
  <si>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</si>
  <si>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</si>
  <si>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</si>
  <si>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</si>
  <si>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</si>
  <si>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</si>
  <si>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</si>
  <si>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</si>
  <si>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</si>
  <si>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</si>
  <si>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</si>
  <si>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</si>
  <si>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</si>
  <si>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</si>
  <si>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</si>
  <si>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</si>
  <si>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</si>
  <si>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</si>
  <si>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</si>
  <si>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</si>
  <si>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</si>
  <si>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</si>
  <si>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</si>
  <si>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</si>
  <si>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</si>
  <si>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</si>
  <si>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</si>
  <si>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</si>
  <si>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</si>
  <si>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</si>
  <si>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</si>
  <si>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</si>
  <si>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</si>
  <si>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</si>
  <si>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</si>
  <si>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</si>
  <si>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</si>
  <si>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</si>
  <si>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</si>
  <si>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</si>
  <si>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</si>
  <si>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</si>
  <si>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</si>
  <si>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</si>
  <si>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</si>
  <si>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</si>
  <si>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</si>
  <si>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</si>
  <si>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</si>
  <si>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</si>
  <si>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</si>
  <si>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</si>
  <si>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</si>
  <si>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</si>
  <si>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</si>
  <si>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</si>
  <si>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</si>
  <si>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</si>
  <si>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</si>
  <si>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</si>
  <si>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</si>
  <si>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</si>
  <si>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</si>
  <si>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</si>
  <si>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</si>
  <si>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</si>
  <si>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</si>
  <si>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</si>
  <si>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</si>
  <si>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</si>
  <si>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</si>
  <si>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</si>
  <si>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</si>
  <si>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</si>
  <si>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</si>
  <si>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</si>
  <si>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</si>
  <si>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</si>
  <si>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</si>
  <si>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</si>
  <si>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</si>
  <si>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</si>
  <si>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</si>
  <si>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</si>
  <si>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</si>
  <si>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</si>
  <si>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</si>
  <si>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</si>
  <si>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</si>
  <si>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</si>
  <si>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</si>
  <si>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</si>
  <si>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</si>
  <si>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</si>
  <si>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</si>
  <si>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</si>
  <si>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</si>
  <si>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</si>
  <si>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</si>
  <si>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</si>
  <si>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</si>
  <si>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</si>
  <si>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</si>
  <si>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</si>
  <si>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</si>
  <si>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</si>
  <si>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</si>
  <si>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</si>
  <si>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</si>
  <si>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</si>
  <si>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</si>
  <si>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</si>
  <si>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</si>
  <si>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</si>
  <si>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</si>
  <si>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</si>
  <si>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</si>
  <si>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</si>
  <si>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</si>
  <si>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</si>
  <si>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</si>
  <si>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</si>
  <si>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</si>
  <si>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</si>
  <si>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</si>
  <si>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</si>
  <si>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</si>
  <si>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</si>
  <si>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</si>
  <si>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</si>
  <si>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</si>
  <si>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</si>
  <si>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</si>
  <si>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</si>
  <si>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</si>
  <si>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</si>
  <si>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</si>
  <si>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</si>
  <si>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</si>
  <si>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</si>
  <si>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</si>
  <si>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</si>
  <si>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</si>
  <si>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</si>
  <si>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</si>
  <si>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</si>
  <si>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</si>
  <si>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</si>
  <si>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</si>
  <si>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</si>
  <si>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</si>
  <si>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</si>
  <si>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</si>
  <si>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</si>
  <si>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</si>
  <si>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</si>
  <si>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</si>
  <si>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</si>
  <si>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</si>
  <si>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</si>
  <si>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</si>
  <si>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</si>
  <si>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</si>
  <si>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</si>
  <si>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</si>
  <si>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</si>
  <si>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</si>
  <si>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</si>
  <si>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</si>
  <si>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</si>
  <si>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</si>
  <si>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</si>
  <si>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</si>
  <si>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</si>
  <si>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</si>
  <si>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</si>
  <si>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</si>
  <si>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</si>
  <si>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</si>
  <si>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</si>
  <si>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</si>
  <si>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</si>
  <si>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</si>
  <si>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</si>
  <si>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</si>
  <si>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</si>
  <si>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</si>
  <si>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</si>
  <si>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</si>
  <si>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</si>
  <si>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</si>
  <si>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</si>
  <si>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</si>
  <si>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</si>
  <si>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</si>
  <si>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</si>
  <si>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</si>
  <si>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</si>
  <si>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</si>
  <si>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</si>
  <si>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</si>
  <si>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</si>
  <si>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</si>
  <si>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</si>
  <si>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</si>
  <si>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</si>
  <si>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</si>
  <si>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</si>
  <si>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</si>
  <si>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</si>
  <si>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</si>
  <si>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</si>
  <si>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</si>
  <si>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</si>
  <si>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</si>
  <si>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</si>
  <si>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</si>
  <si>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</si>
  <si>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</si>
  <si>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</si>
  <si>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</si>
  <si>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</si>
  <si>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</si>
  <si>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</si>
  <si>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</si>
  <si>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</si>
  <si>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</si>
  <si>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</si>
  <si>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</si>
  <si>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</si>
  <si>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</si>
  <si>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</si>
  <si>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</si>
  <si>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</si>
  <si>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</si>
  <si>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</si>
  <si>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</si>
  <si>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</si>
  <si>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</si>
  <si>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</si>
  <si>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</si>
  <si>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</si>
  <si>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</si>
  <si>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</si>
  <si>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</si>
  <si>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</si>
  <si>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</si>
  <si>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</si>
  <si>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</si>
  <si>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</si>
  <si>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</si>
  <si>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</si>
  <si>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</si>
  <si>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</si>
  <si>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</si>
  <si>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</si>
  <si>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</si>
  <si>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</si>
  <si>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</si>
  <si>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</si>
  <si>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</si>
  <si>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</si>
  <si>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</si>
  <si>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</si>
  <si>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</si>
  <si>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</si>
  <si>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</si>
  <si>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</si>
  <si>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</si>
  <si>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</si>
  <si>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</si>
  <si>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</si>
  <si>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</si>
  <si>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</si>
  <si>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</si>
  <si>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</si>
  <si>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</si>
  <si>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</si>
  <si>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</si>
  <si>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</si>
  <si>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</si>
  <si>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</si>
  <si>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</si>
  <si>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</si>
  <si>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</si>
  <si>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</si>
  <si>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</si>
  <si>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</si>
  <si>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</si>
  <si>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</si>
  <si>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</si>
  <si>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</si>
  <si>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</si>
  <si>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</si>
  <si>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</si>
  <si>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</si>
  <si>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</si>
  <si>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</si>
  <si>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</si>
  <si>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</si>
  <si>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</si>
  <si>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</si>
  <si>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</si>
  <si>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</si>
  <si>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</si>
  <si>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</si>
  <si>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</si>
  <si>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</si>
  <si>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</si>
  <si>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</si>
  <si>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</si>
  <si>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</si>
  <si>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</si>
  <si>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</si>
  <si>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</si>
  <si>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</si>
  <si>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</si>
  <si>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</si>
  <si>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</si>
  <si>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</si>
  <si>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</si>
  <si>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</si>
  <si>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</si>
  <si>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</si>
  <si>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</si>
  <si>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</si>
  <si>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</si>
  <si>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</si>
  <si>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</si>
  <si>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</si>
  <si>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</si>
  <si>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</si>
  <si>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</si>
  <si>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</si>
  <si>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</si>
  <si>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</si>
  <si>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</si>
  <si>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</si>
  <si>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</si>
  <si>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</si>
  <si>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</si>
  <si>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</si>
  <si>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</si>
  <si>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</si>
  <si>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</si>
  <si>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</si>
  <si>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</si>
  <si>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</si>
  <si>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</si>
  <si>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</si>
  <si>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</si>
  <si>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</si>
  <si>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</si>
  <si>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</si>
  <si>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</si>
  <si>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</si>
  <si>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</si>
  <si>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</si>
  <si>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</si>
  <si>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</si>
  <si>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</si>
  <si>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</si>
  <si>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</si>
  <si>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</si>
  <si>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</si>
  <si>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</si>
  <si>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</si>
  <si>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</si>
  <si>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</si>
  <si>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</si>
  <si>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</si>
  <si>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</si>
  <si>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</si>
  <si>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</si>
  <si>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</si>
  <si>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</si>
  <si>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</si>
  <si>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</si>
  <si>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</si>
  <si>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</si>
  <si>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</si>
  <si>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</si>
  <si>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</si>
  <si>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</si>
  <si>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</si>
  <si>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</si>
  <si>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</si>
  <si>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</si>
  <si>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</si>
  <si>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</si>
  <si>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</si>
  <si>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</si>
  <si>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</si>
  <si>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</si>
  <si>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</si>
  <si>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</si>
  <si>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</si>
  <si>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</si>
  <si>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</si>
  <si>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</si>
  <si>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</si>
  <si>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</si>
  <si>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</si>
  <si>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</si>
  <si>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</si>
  <si>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</si>
  <si>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</si>
  <si>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</si>
  <si>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</si>
  <si>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</si>
  <si>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</si>
  <si>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</si>
  <si>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</si>
  <si>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</si>
  <si>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</si>
  <si>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</si>
  <si>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</si>
  <si>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</si>
  <si>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</si>
  <si>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</si>
  <si>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</si>
  <si>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</si>
  <si>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</si>
  <si>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</si>
  <si>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</si>
  <si>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</si>
  <si>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</si>
  <si>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</si>
  <si>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</si>
  <si>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</si>
  <si>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</si>
  <si>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</si>
  <si>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</si>
  <si>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</si>
  <si>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</si>
  <si>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</si>
  <si>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</si>
  <si>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</si>
  <si>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</si>
  <si>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</si>
  <si>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</si>
  <si>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</si>
  <si>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</si>
  <si>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</si>
  <si>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</si>
  <si>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</si>
  <si>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</si>
  <si>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</si>
  <si>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</si>
  <si>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</si>
  <si>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</si>
  <si>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</si>
  <si>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</si>
  <si>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</si>
  <si>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</si>
  <si>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</si>
  <si>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</si>
  <si>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</si>
  <si>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</si>
  <si>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</si>
  <si>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</si>
  <si>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</si>
  <si>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</si>
  <si>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</si>
  <si>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</si>
  <si>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</si>
  <si>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</si>
  <si>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</si>
  <si>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</si>
  <si>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</si>
  <si>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</si>
  <si>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</si>
  <si>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</si>
  <si>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</si>
  <si>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</si>
  <si>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</si>
  <si>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</si>
  <si>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</si>
  <si>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</si>
  <si>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</si>
  <si>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</si>
  <si>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</si>
  <si>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</si>
  <si>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</si>
  <si>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</si>
  <si>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</si>
  <si>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</si>
  <si>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</si>
  <si>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</si>
  <si>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</si>
  <si>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</si>
  <si>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</si>
  <si>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</si>
  <si>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</si>
  <si>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</si>
  <si>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</si>
  <si>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</si>
  <si>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</si>
  <si>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</si>
  <si>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</si>
  <si>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</si>
  <si>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</si>
  <si>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</si>
  <si>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</si>
  <si>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</si>
  <si>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</si>
  <si>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</si>
  <si>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</si>
  <si>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</si>
  <si>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</si>
  <si>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</si>
  <si>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</si>
  <si>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</si>
  <si>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</si>
  <si>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</si>
  <si>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</si>
  <si>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</si>
  <si>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</si>
  <si>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</si>
  <si>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</si>
  <si>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</si>
  <si>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</si>
  <si>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</si>
  <si>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</si>
  <si>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</si>
  <si>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</si>
  <si>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</si>
  <si>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</si>
  <si>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</si>
  <si>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</si>
  <si>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</si>
  <si>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</si>
  <si>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</si>
  <si>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</si>
  <si>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</si>
  <si>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</si>
  <si>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</si>
  <si>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</si>
  <si>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</si>
  <si>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</si>
  <si>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</si>
  <si>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</si>
  <si>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</si>
  <si>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</si>
  <si>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</si>
  <si>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</si>
  <si>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</si>
  <si>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</si>
  <si>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</si>
  <si>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</si>
  <si>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</si>
  <si>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</si>
  <si>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</si>
  <si>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</si>
  <si>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</si>
  <si>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</si>
  <si>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</si>
  <si>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</si>
  <si>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</si>
  <si>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</si>
  <si>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</si>
  <si>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</si>
  <si>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</si>
  <si>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</si>
  <si>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</si>
  <si>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</si>
  <si>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</si>
  <si>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</si>
  <si>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</si>
  <si>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</si>
  <si>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</si>
  <si>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</si>
  <si>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</si>
  <si>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</si>
  <si>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</si>
  <si>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</si>
  <si>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</si>
  <si>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</si>
  <si>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</si>
  <si>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</si>
  <si>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</si>
  <si>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</si>
  <si>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</si>
  <si>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</si>
  <si>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</si>
  <si>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</si>
  <si>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</si>
  <si>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</si>
  <si>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</si>
  <si>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</si>
  <si>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</si>
  <si>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</si>
  <si>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</si>
  <si>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</si>
  <si>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</si>
  <si>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</si>
  <si>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</si>
  <si>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</si>
  <si>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</si>
  <si>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</si>
  <si>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</si>
  <si>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</si>
  <si>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</si>
  <si>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</si>
  <si>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</si>
  <si>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</si>
  <si>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</si>
  <si>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</si>
  <si>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</si>
  <si>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</si>
  <si>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</si>
  <si>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</si>
  <si>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</si>
  <si>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</si>
  <si>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</si>
  <si>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</si>
  <si>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</si>
  <si>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</si>
  <si>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</si>
  <si>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</si>
  <si>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</si>
  <si>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</si>
  <si>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</si>
  <si>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</si>
  <si>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</si>
  <si>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</si>
  <si>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</si>
  <si>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</si>
  <si>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</si>
  <si>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</si>
  <si>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</si>
  <si>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</si>
  <si>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</si>
  <si>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</si>
  <si>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</si>
  <si>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</si>
  <si>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</si>
  <si>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</si>
  <si>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</si>
  <si>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</si>
  <si>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</si>
  <si>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</si>
  <si>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</si>
  <si>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</si>
  <si>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</si>
  <si>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</si>
  <si>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</si>
  <si>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</si>
  <si>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</si>
  <si>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</si>
  <si>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</si>
  <si>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</si>
  <si>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</si>
  <si>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</si>
  <si>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</si>
  <si>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</si>
  <si>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</si>
  <si>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</si>
  <si>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</si>
  <si>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</si>
  <si>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</si>
  <si>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</si>
  <si>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</si>
  <si>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</si>
  <si>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</si>
  <si>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</si>
  <si>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</si>
  <si>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</si>
  <si>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</si>
  <si>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</si>
  <si>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</si>
  <si>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</si>
  <si>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</si>
  <si>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</si>
  <si>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</si>
  <si>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</si>
  <si>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</si>
  <si>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</si>
  <si>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</si>
  <si>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</si>
  <si>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</si>
  <si>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</si>
  <si>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</si>
  <si>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</si>
  <si>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</si>
  <si>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</si>
  <si>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</si>
  <si>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</si>
  <si>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</si>
  <si>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</si>
  <si>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</si>
  <si>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</si>
  <si>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</si>
  <si>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</si>
  <si>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</si>
  <si>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</si>
  <si>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</si>
  <si>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</si>
  <si>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</si>
  <si>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</si>
  <si>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</si>
  <si>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</si>
  <si>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</si>
  <si>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</si>
  <si>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</si>
  <si>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</si>
  <si>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</si>
  <si>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</si>
  <si>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</si>
  <si>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</si>
  <si>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</si>
  <si>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</si>
  <si>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</si>
  <si>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</si>
  <si>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</si>
  <si>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</si>
  <si>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</si>
  <si>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</si>
  <si>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</si>
  <si>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</si>
  <si>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</si>
  <si>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</si>
  <si>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</si>
  <si>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</si>
  <si>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</si>
  <si>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</si>
  <si>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</si>
  <si>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</si>
  <si>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</si>
  <si>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</si>
  <si>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</si>
  <si>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</si>
  <si>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</si>
  <si>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</si>
  <si>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</si>
  <si>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</si>
  <si>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</si>
  <si>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</si>
  <si>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</si>
  <si>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</si>
  <si>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</si>
  <si>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</si>
  <si>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</si>
  <si>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</si>
  <si>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</si>
  <si>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</si>
  <si>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</si>
  <si>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</si>
  <si>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</si>
  <si>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</si>
  <si>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</si>
  <si>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</si>
  <si>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</si>
  <si>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</si>
  <si>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</si>
  <si>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</si>
  <si>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</si>
  <si>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</si>
  <si>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</si>
  <si>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</si>
  <si>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</si>
  <si>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</si>
  <si>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</si>
  <si>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</si>
  <si>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</si>
  <si>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</si>
  <si>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</si>
  <si>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</si>
  <si>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</si>
  <si>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</si>
  <si>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</si>
  <si>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</si>
  <si>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</si>
  <si>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</si>
  <si>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</si>
  <si>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</si>
  <si>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</si>
  <si>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</si>
  <si>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</si>
  <si>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</si>
  <si>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</si>
  <si>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</si>
  <si>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</si>
  <si>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</si>
  <si>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</si>
  <si>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</si>
  <si>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</si>
  <si>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</si>
  <si>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</si>
  <si>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</si>
  <si>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</si>
  <si>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</si>
  <si>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</si>
  <si>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</si>
  <si>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</si>
  <si>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</si>
  <si>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</si>
  <si>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</si>
  <si>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</si>
  <si>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</si>
  <si>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</si>
  <si>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</si>
  <si>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</si>
  <si>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</si>
  <si>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</si>
  <si>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</si>
  <si>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</si>
  <si>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</si>
  <si>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</si>
  <si>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</si>
  <si>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</si>
  <si>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</si>
  <si>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</si>
  <si>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</si>
  <si>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</si>
  <si>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</si>
  <si>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</si>
  <si>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</si>
  <si>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</si>
  <si>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</si>
  <si>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</si>
  <si>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</si>
  <si>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</si>
  <si>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</si>
  <si>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</si>
  <si>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</si>
  <si>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</si>
  <si>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</si>
  <si>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</si>
  <si>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</si>
  <si>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</si>
  <si>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</si>
  <si>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</si>
  <si>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</si>
  <si>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</si>
  <si>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</si>
  <si>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</si>
  <si>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</si>
  <si>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</si>
  <si>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</si>
  <si>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</si>
  <si>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</si>
  <si>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</si>
  <si>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</si>
  <si>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</si>
  <si>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</si>
  <si>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</si>
  <si>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</si>
  <si>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</si>
  <si>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</si>
  <si>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</si>
  <si>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</si>
  <si>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</si>
  <si>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</si>
  <si>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</si>
  <si>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</si>
  <si>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</si>
  <si>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</si>
  <si>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</si>
  <si>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</si>
  <si>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</si>
  <si>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</si>
  <si>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</si>
  <si>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</si>
  <si>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</si>
  <si>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</si>
  <si>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</si>
  <si>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</si>
  <si>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</si>
  <si>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</si>
  <si>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</si>
  <si>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</si>
  <si>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</si>
  <si>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</si>
  <si>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</si>
  <si>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</si>
  <si>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</si>
  <si>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</si>
  <si>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</si>
  <si>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</si>
  <si>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</si>
  <si>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</si>
  <si>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</si>
  <si>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</si>
  <si>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</si>
  <si>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</si>
  <si>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</si>
  <si>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</si>
  <si>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</si>
  <si>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</si>
  <si>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</si>
  <si>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</si>
  <si>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</si>
  <si>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</si>
  <si>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</si>
  <si>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</si>
  <si>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</si>
  <si>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</si>
  <si>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</si>
  <si>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</si>
  <si>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</si>
  <si>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</si>
  <si>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</si>
  <si>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</si>
  <si>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</si>
  <si>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</si>
  <si>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</si>
  <si>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</si>
  <si>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</si>
  <si>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</si>
  <si>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</si>
  <si>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</si>
  <si>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</si>
  <si>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</si>
  <si>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</si>
  <si>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</si>
  <si>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</si>
  <si>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</si>
  <si>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</si>
  <si>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</si>
  <si>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</si>
  <si>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</si>
  <si>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</si>
  <si>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</si>
  <si>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</si>
  <si>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</si>
  <si>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</si>
  <si>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</si>
  <si>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</si>
  <si>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</si>
  <si>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</si>
  <si>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</si>
  <si>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</si>
  <si>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</si>
  <si>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</si>
  <si>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</si>
  <si>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</si>
  <si>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</si>
  <si>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</si>
  <si>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</si>
  <si>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</si>
  <si>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</si>
  <si>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</si>
  <si>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</si>
  <si>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</si>
  <si>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</si>
  <si>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</si>
  <si>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</si>
  <si>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</si>
  <si>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</si>
  <si>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</si>
  <si>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</si>
  <si>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</si>
  <si>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</si>
  <si>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</si>
  <si>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</si>
  <si>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</si>
  <si>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</si>
  <si>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</si>
  <si>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</si>
  <si>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</si>
  <si>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</si>
  <si>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</si>
  <si>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</si>
  <si>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</si>
  <si>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</si>
  <si>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</si>
  <si>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</si>
  <si>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</si>
  <si>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</si>
  <si>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</si>
  <si>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</si>
  <si>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</si>
  <si>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</si>
  <si>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</si>
  <si>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</si>
  <si>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</si>
  <si>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</si>
  <si>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</si>
  <si>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</si>
  <si>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</si>
  <si>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</si>
  <si>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</si>
  <si>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</si>
  <si>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</si>
  <si>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</si>
  <si>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</si>
  <si>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</si>
  <si>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</si>
  <si>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</si>
  <si>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</si>
  <si>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</si>
  <si>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</si>
  <si>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</si>
  <si>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</si>
  <si>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</si>
  <si>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</si>
  <si>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</si>
  <si>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</si>
  <si>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</si>
  <si>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</si>
  <si>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</si>
  <si>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</si>
  <si>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</si>
  <si>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</si>
  <si>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</si>
  <si>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</si>
  <si>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</si>
  <si>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</si>
  <si>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</si>
  <si>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</si>
  <si>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</si>
  <si>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</si>
  <si>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</si>
  <si>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</si>
  <si>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</si>
  <si>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</si>
  <si>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</si>
  <si>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</si>
  <si>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</si>
  <si>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</si>
  <si>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</si>
  <si>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</si>
  <si>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</si>
  <si>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</si>
  <si>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</si>
  <si>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</si>
  <si>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</si>
  <si>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</si>
  <si>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</si>
  <si>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</si>
  <si>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</si>
  <si>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</si>
  <si>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</si>
  <si>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</si>
  <si>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</si>
  <si>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</si>
  <si>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</si>
  <si>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</si>
  <si>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</si>
  <si>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</si>
  <si>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</si>
  <si>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</si>
  <si>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</si>
  <si>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</si>
  <si>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</si>
  <si>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</si>
  <si>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</si>
  <si>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</si>
  <si>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</si>
  <si>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</si>
  <si>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</si>
  <si>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</si>
  <si>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</si>
  <si>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</si>
  <si>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</si>
  <si>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</si>
  <si>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</si>
  <si>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</si>
  <si>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</si>
  <si>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</si>
  <si>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</si>
  <si>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</si>
  <si>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</si>
  <si>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</si>
  <si>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</si>
  <si>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</si>
  <si>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</si>
  <si>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</si>
  <si>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</si>
  <si>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</si>
  <si>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</si>
  <si>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</si>
  <si>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</si>
  <si>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</si>
  <si>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</si>
  <si>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</si>
  <si>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</si>
  <si>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</si>
  <si>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</si>
  <si>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</si>
  <si>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</si>
  <si>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</si>
  <si>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</si>
  <si>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</si>
  <si>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</si>
  <si>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</si>
  <si>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</si>
  <si>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</si>
  <si>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</si>
  <si>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</si>
  <si>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</si>
  <si>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</si>
  <si>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</si>
  <si>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</si>
  <si>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</si>
  <si>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</si>
  <si>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</si>
  <si>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</si>
  <si>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</si>
  <si>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</si>
  <si>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</si>
  <si>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</si>
  <si>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</si>
  <si>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</si>
  <si>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</si>
  <si>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</si>
  <si>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</si>
  <si>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</si>
  <si>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</si>
  <si>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</si>
  <si>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</si>
  <si>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</si>
  <si>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</si>
  <si>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</si>
  <si>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</si>
  <si>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</si>
  <si>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</si>
  <si>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</si>
  <si>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</si>
  <si>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</si>
  <si>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</si>
  <si>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</si>
  <si>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</si>
  <si>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</si>
  <si>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</si>
  <si>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</si>
  <si>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</si>
  <si>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</si>
  <si>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</si>
  <si>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</si>
  <si>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</si>
  <si>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</si>
  <si>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</si>
  <si>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</si>
  <si>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</si>
  <si>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</si>
  <si>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</si>
  <si>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</si>
  <si>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</si>
  <si>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</si>
  <si>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</si>
  <si>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</si>
  <si>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</si>
  <si>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</si>
  <si>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</si>
  <si>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</si>
  <si>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</si>
  <si>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</si>
  <si>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</si>
  <si>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</si>
  <si>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</si>
  <si>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</si>
  <si>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</si>
  <si>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</si>
  <si>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</si>
  <si>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</si>
  <si>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</si>
  <si>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</si>
  <si>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</si>
  <si>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</si>
  <si>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</si>
  <si>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</si>
  <si>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</si>
  <si>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</si>
  <si>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</si>
  <si>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</si>
  <si>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</si>
  <si>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</si>
  <si>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</si>
  <si>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</si>
  <si>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</si>
  <si>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</si>
  <si>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</si>
  <si>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</si>
  <si>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</si>
  <si>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</si>
  <si>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</si>
  <si>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</si>
  <si>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</si>
  <si>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</si>
  <si>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</si>
  <si>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</si>
  <si>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</si>
  <si>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</si>
  <si>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</si>
  <si>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</si>
  <si>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</si>
  <si>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</si>
  <si>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</si>
  <si>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</si>
  <si>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</si>
  <si>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</si>
  <si>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</si>
  <si>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</si>
  <si>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</si>
  <si>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</si>
  <si>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</si>
  <si>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</si>
  <si>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</si>
  <si>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</si>
  <si>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</si>
  <si>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</si>
  <si>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</si>
  <si>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</si>
  <si>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</si>
  <si>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</si>
  <si>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</si>
  <si>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</si>
  <si>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</si>
  <si>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</si>
  <si>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</si>
  <si>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</si>
  <si>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</si>
  <si>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</si>
  <si>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</si>
  <si>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</si>
  <si>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</si>
  <si>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</si>
  <si>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</si>
  <si>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</si>
  <si>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</si>
  <si>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</si>
  <si>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</si>
  <si>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</si>
  <si>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</si>
  <si>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</si>
  <si>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</si>
  <si>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</si>
  <si>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</si>
  <si>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</si>
  <si>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</si>
  <si>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</si>
  <si>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</si>
  <si>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</si>
  <si>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</si>
  <si>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</si>
  <si>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</si>
  <si>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</si>
  <si>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</si>
  <si>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</si>
  <si>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</si>
  <si>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</si>
  <si>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</si>
  <si>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</si>
  <si>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</si>
  <si>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</si>
  <si>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</si>
  <si>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</si>
  <si>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</si>
  <si>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</si>
  <si>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</si>
  <si>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</si>
  <si>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</si>
  <si>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</si>
  <si>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</si>
  <si>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</si>
  <si>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</si>
  <si>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</si>
  <si>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</si>
  <si>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</si>
  <si>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</si>
  <si>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</si>
  <si>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</si>
  <si>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</si>
  <si>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</si>
  <si>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</si>
  <si>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</si>
  <si>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</si>
  <si>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</si>
  <si>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</si>
  <si>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</si>
  <si>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</si>
  <si>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</si>
  <si>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</si>
  <si>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</si>
  <si>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</si>
  <si>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</si>
  <si>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</si>
  <si>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</si>
  <si>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</si>
  <si>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</si>
  <si>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</si>
  <si>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</si>
  <si>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</si>
  <si>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</si>
  <si>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</si>
  <si>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</si>
  <si>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</si>
  <si>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</si>
  <si>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</si>
  <si>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</si>
  <si>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</si>
  <si>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</si>
  <si>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</si>
  <si>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</si>
  <si>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</si>
  <si>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</si>
  <si>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</si>
  <si>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</si>
  <si>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</si>
  <si>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</si>
  <si>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</si>
  <si>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</si>
  <si>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</si>
  <si>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</si>
  <si>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</si>
  <si>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</si>
  <si>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</si>
  <si>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</si>
  <si>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</si>
  <si>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</si>
  <si>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</si>
  <si>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</si>
  <si>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</si>
  <si>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</si>
  <si>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</si>
  <si>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</si>
  <si>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</si>
  <si>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</si>
  <si>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</si>
  <si>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</si>
  <si>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</si>
  <si>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</si>
  <si>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</si>
  <si>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</si>
  <si>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</si>
  <si>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</si>
  <si>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</si>
  <si>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</si>
  <si>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</si>
  <si>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</si>
  <si>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</si>
  <si>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</si>
  <si>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</si>
  <si>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</si>
  <si>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</si>
  <si>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</si>
  <si>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</si>
  <si>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</si>
  <si>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</si>
  <si>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</si>
  <si>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</si>
  <si>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</si>
  <si>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</si>
  <si>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</si>
  <si>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</si>
  <si>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</si>
  <si>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</si>
  <si>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</si>
  <si>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</si>
  <si>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</si>
  <si>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</si>
  <si>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</si>
  <si>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</si>
  <si>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</si>
  <si>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</si>
  <si>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</si>
  <si>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</si>
  <si>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</si>
  <si>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</si>
  <si>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</si>
  <si>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</si>
  <si>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</si>
  <si>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</si>
  <si>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</si>
  <si>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</si>
  <si>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</si>
  <si>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</si>
  <si>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</si>
  <si>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</si>
  <si>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</si>
  <si>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</si>
  <si>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</si>
  <si>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</si>
  <si>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</si>
  <si>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</si>
  <si>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</si>
  <si>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</si>
  <si>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</si>
  <si>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</si>
  <si>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</si>
  <si>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</si>
  <si>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</si>
  <si>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</si>
  <si>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</si>
  <si>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</si>
  <si>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</si>
  <si>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</si>
  <si>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</si>
  <si>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</si>
  <si>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</si>
  <si>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</si>
  <si>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</si>
  <si>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</si>
  <si>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</si>
  <si>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</si>
  <si>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</si>
  <si>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</si>
  <si>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</si>
  <si>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</si>
  <si>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</si>
  <si>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</si>
  <si>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</si>
  <si>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</si>
  <si>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</si>
  <si>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</si>
  <si>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</si>
  <si>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</si>
  <si>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</si>
  <si>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</si>
  <si>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</si>
  <si>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</si>
  <si>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</si>
  <si>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</si>
  <si>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</si>
  <si>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</si>
  <si>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</si>
  <si>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</si>
  <si>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</si>
  <si>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</si>
  <si>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</si>
  <si>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</si>
  <si>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</si>
  <si>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</si>
  <si>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</si>
  <si>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</si>
  <si>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</si>
  <si>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</si>
  <si>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</si>
  <si>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</si>
  <si>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</si>
  <si>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</si>
  <si>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</si>
  <si>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</si>
  <si>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</si>
  <si>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</si>
  <si>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</si>
  <si>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</si>
  <si>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</si>
  <si>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</si>
  <si>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</si>
  <si>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</si>
  <si>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</si>
  <si>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</si>
  <si>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</si>
  <si>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</si>
  <si>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</si>
  <si>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</si>
  <si>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</si>
  <si>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</si>
  <si>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</si>
  <si>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</si>
  <si>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</si>
  <si>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</si>
  <si>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</si>
  <si>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</si>
  <si>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</si>
  <si>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</si>
  <si>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</si>
  <si>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</si>
  <si>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</si>
  <si>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</si>
  <si>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</si>
  <si>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</si>
  <si>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</si>
  <si>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</si>
  <si>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</si>
  <si>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</si>
  <si>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</si>
  <si>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</si>
  <si>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</si>
  <si>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</si>
  <si>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</si>
  <si>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</si>
  <si>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</si>
  <si>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</si>
  <si>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</si>
  <si>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</si>
  <si>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</si>
  <si>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</si>
  <si>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</si>
  <si>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</si>
  <si>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</si>
  <si>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</si>
  <si>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</si>
  <si>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</si>
  <si>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</si>
  <si>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</si>
  <si>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</si>
  <si>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</si>
  <si>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</si>
  <si>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</si>
  <si>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</si>
  <si>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</si>
  <si>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</si>
  <si>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</si>
  <si>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</si>
  <si>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</si>
  <si>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</si>
  <si>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</si>
  <si>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</si>
  <si>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</si>
  <si>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</si>
  <si>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</si>
  <si>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</si>
  <si>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</si>
  <si>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</si>
  <si>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</si>
  <si>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</si>
  <si>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</si>
  <si>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</si>
  <si>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</si>
  <si>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</si>
  <si>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</si>
  <si>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</si>
  <si>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</si>
  <si>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</si>
  <si>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</si>
  <si>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</si>
  <si>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</si>
  <si>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</si>
  <si>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</si>
  <si>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</si>
  <si>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</si>
  <si>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</si>
  <si>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</si>
  <si>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</si>
  <si>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</si>
  <si>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</si>
  <si>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</si>
  <si>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</si>
  <si>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</si>
  <si>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</si>
  <si>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</si>
  <si>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</si>
  <si>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</si>
  <si>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</si>
  <si>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</si>
  <si>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</si>
  <si>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</si>
  <si>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</si>
  <si>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</si>
  <si>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</si>
  <si>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</si>
  <si>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</si>
  <si>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</si>
  <si>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</si>
  <si>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</si>
  <si>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</si>
  <si>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</si>
  <si>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</si>
  <si>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</si>
  <si>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</si>
  <si>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</si>
  <si>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</si>
  <si>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</si>
  <si>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</si>
  <si>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</si>
  <si>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</si>
  <si>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</si>
  <si>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</si>
  <si>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</si>
  <si>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</si>
  <si>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</si>
  <si>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</si>
  <si>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</si>
  <si>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</si>
  <si>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</si>
  <si>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</si>
  <si>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</si>
  <si>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</si>
  <si>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</si>
  <si>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</si>
  <si>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</si>
  <si>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</si>
  <si>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</si>
  <si>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</si>
  <si>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</si>
  <si>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</si>
  <si>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</si>
  <si>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</si>
  <si>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</si>
  <si>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</si>
  <si>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</si>
  <si>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</si>
  <si>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</si>
  <si>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</si>
  <si>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</si>
  <si>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</si>
  <si>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</si>
  <si>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</si>
  <si>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</si>
  <si>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</si>
  <si>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</si>
  <si>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</si>
  <si>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</si>
  <si>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</si>
  <si>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</si>
  <si>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</si>
  <si>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</si>
  <si>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</si>
  <si>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</si>
  <si>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</si>
  <si>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</si>
  <si>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</si>
  <si>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</si>
  <si>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</si>
  <si>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</si>
  <si>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</si>
  <si>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</si>
  <si>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</si>
  <si>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</si>
  <si>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</si>
  <si>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</si>
  <si>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</si>
  <si>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</si>
  <si>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</si>
  <si>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</si>
  <si>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</si>
  <si>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</si>
  <si>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</si>
  <si>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</si>
  <si>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</si>
  <si>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</si>
  <si>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</si>
  <si>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</si>
  <si>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</si>
  <si>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</si>
  <si>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</si>
  <si>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</si>
  <si>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</si>
  <si>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</si>
  <si>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</si>
  <si>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</si>
  <si>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</si>
  <si>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</si>
  <si>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</si>
  <si>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</si>
  <si>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</si>
  <si>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</si>
  <si>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</si>
  <si>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</si>
  <si>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</si>
  <si>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</si>
  <si>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</si>
  <si>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</si>
  <si>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</si>
  <si>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</si>
  <si>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</si>
  <si>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</si>
  <si>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</si>
  <si>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</si>
  <si>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</si>
  <si>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</si>
  <si>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</si>
  <si>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</si>
  <si>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</si>
  <si>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</si>
  <si>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</si>
  <si>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</si>
  <si>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</si>
  <si>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</si>
  <si>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</si>
  <si>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</si>
  <si>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</si>
  <si>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</si>
  <si>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</si>
  <si>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</si>
  <si>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</si>
  <si>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</si>
  <si>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</si>
  <si>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</si>
  <si>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</si>
  <si>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</si>
  <si>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</si>
  <si>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</si>
  <si>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</si>
  <si>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</si>
  <si>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</si>
  <si>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</si>
  <si>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</si>
  <si>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</si>
  <si>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</si>
  <si>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</si>
  <si>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</si>
  <si>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</si>
  <si>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</si>
  <si>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</si>
  <si>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</si>
  <si>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</si>
  <si>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</si>
  <si>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</si>
  <si>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</si>
  <si>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</si>
  <si>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</si>
  <si>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</si>
  <si>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</si>
  <si>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</si>
  <si>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</si>
  <si>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</si>
  <si>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</si>
  <si>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</si>
  <si>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</si>
  <si>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</si>
  <si>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</si>
  <si>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</si>
  <si>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</si>
  <si>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</si>
  <si>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</si>
  <si>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</si>
  <si>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</si>
  <si>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</si>
  <si>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</si>
  <si>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</si>
  <si>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</si>
  <si>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</si>
  <si>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</si>
  <si>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</si>
  <si>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</si>
  <si>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</si>
  <si>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</si>
  <si>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</si>
  <si>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</si>
  <si>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</si>
  <si>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</si>
  <si>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</si>
  <si>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</si>
  <si>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</si>
  <si>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</si>
  <si>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</si>
  <si>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</si>
  <si>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</si>
  <si>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</si>
  <si>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</si>
  <si>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</si>
  <si>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</si>
  <si>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</si>
  <si>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</si>
  <si>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</si>
  <si>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</si>
  <si>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</si>
  <si>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</si>
  <si>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</si>
  <si>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</si>
  <si>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</si>
  <si>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</si>
  <si>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</si>
  <si>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</si>
  <si>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</si>
  <si>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</si>
  <si>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</si>
  <si>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</si>
  <si>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</si>
  <si>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</si>
  <si>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</si>
  <si>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</si>
  <si>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</si>
  <si>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</si>
  <si>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</si>
  <si>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</si>
  <si>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</si>
  <si>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</si>
  <si>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</si>
  <si>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</si>
  <si>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</si>
  <si>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</si>
  <si>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</si>
  <si>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</si>
  <si>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</si>
  <si>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</si>
  <si>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</si>
  <si>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</si>
  <si>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</si>
  <si>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</si>
  <si>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</si>
  <si>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</si>
  <si>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</si>
  <si>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</si>
  <si>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</si>
  <si>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</si>
  <si>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</si>
  <si>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</si>
  <si>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</si>
  <si>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</si>
  <si>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</si>
  <si>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</si>
  <si>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</si>
  <si>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</si>
  <si>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</si>
  <si>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</si>
  <si>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</si>
  <si>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</si>
  <si>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</si>
  <si>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</si>
  <si>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</si>
  <si>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</si>
  <si>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</si>
  <si>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</si>
  <si>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</si>
  <si>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</si>
  <si>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</si>
  <si>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</si>
  <si>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</si>
  <si>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</si>
  <si>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</si>
  <si>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</si>
  <si>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</si>
  <si>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</si>
  <si>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</si>
  <si>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</si>
  <si>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</si>
  <si>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</si>
  <si>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</si>
  <si>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</si>
  <si>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</si>
  <si>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</si>
  <si>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</si>
  <si>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</si>
  <si>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</si>
  <si>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</si>
  <si>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</si>
  <si>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</si>
  <si>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</si>
  <si>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</si>
  <si>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</si>
  <si>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</si>
  <si>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</si>
  <si>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</si>
  <si>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</si>
  <si>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</si>
  <si>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</si>
  <si>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</si>
  <si>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</si>
  <si>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</si>
  <si>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</si>
  <si>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</si>
  <si>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</si>
  <si>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</si>
  <si>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</si>
  <si>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</si>
  <si>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</si>
  <si>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</si>
  <si>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</si>
  <si>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</si>
  <si>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</si>
  <si>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</si>
  <si>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</si>
  <si>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</si>
  <si>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</si>
  <si>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</si>
  <si>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</si>
  <si>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</si>
  <si>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</si>
  <si>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</si>
  <si>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</si>
  <si>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</si>
  <si>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</si>
  <si>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</si>
  <si>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</si>
  <si>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</si>
  <si>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</si>
  <si>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</si>
  <si>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</si>
  <si>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</si>
  <si>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</si>
  <si>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</si>
  <si>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</si>
  <si>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</si>
  <si>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</si>
  <si>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</si>
  <si>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</si>
  <si>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</si>
  <si>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</si>
  <si>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</si>
  <si>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</si>
  <si>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</si>
  <si>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</si>
  <si>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</si>
  <si>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</si>
  <si>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</si>
  <si>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</si>
  <si>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</si>
  <si>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</si>
  <si>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</si>
  <si>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</si>
  <si>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</si>
  <si>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</si>
  <si>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</si>
  <si>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</si>
  <si>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</si>
  <si>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</si>
  <si>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</si>
  <si>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</si>
  <si>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</si>
  <si>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</si>
  <si>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</si>
  <si>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</si>
  <si>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</si>
  <si>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</si>
  <si>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</si>
  <si>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</si>
  <si>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</si>
  <si>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</si>
  <si>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</si>
  <si>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</si>
  <si>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</si>
  <si>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</si>
  <si>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</si>
  <si>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</si>
  <si>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</si>
  <si>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</si>
  <si>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</si>
  <si>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</si>
  <si>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</si>
  <si>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</si>
  <si>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</si>
  <si>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</si>
  <si>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</si>
  <si>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</si>
  <si>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</si>
  <si>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</si>
  <si>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</si>
  <si>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</si>
  <si>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</si>
  <si>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</si>
  <si>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</si>
  <si>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</si>
  <si>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</si>
  <si>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</si>
  <si>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</si>
  <si>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</si>
  <si>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</si>
  <si>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</si>
  <si>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</si>
  <si>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</si>
  <si>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</si>
  <si>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</si>
  <si>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</si>
  <si>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</si>
  <si>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</si>
  <si>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</si>
  <si>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</si>
  <si>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</si>
  <si>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</si>
  <si>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</si>
  <si>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</si>
  <si>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</si>
  <si>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</si>
  <si>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</si>
  <si>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</si>
  <si>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</si>
  <si>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</si>
  <si>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</si>
  <si>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</si>
  <si>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</si>
  <si>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</si>
  <si>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</si>
  <si>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</si>
  <si>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</si>
  <si>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</si>
  <si>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</si>
  <si>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</si>
  <si>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</si>
  <si>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</si>
  <si>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</si>
  <si>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</si>
  <si>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</si>
  <si>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</si>
  <si>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</si>
  <si>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</si>
  <si>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</si>
  <si>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</si>
  <si>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</si>
  <si>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</si>
  <si>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</si>
  <si>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</si>
  <si>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</si>
  <si>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</si>
  <si>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</si>
  <si>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</si>
  <si>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</si>
  <si>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</si>
  <si>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</si>
  <si>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</si>
  <si>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</si>
  <si>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</si>
  <si>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</si>
  <si>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</si>
  <si>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</si>
  <si>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</si>
  <si>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</si>
  <si>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</si>
  <si>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</si>
  <si>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</si>
  <si>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</si>
  <si>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</si>
  <si>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</si>
  <si>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</si>
  <si>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</si>
  <si>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</si>
  <si>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</si>
  <si>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</si>
  <si>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</si>
  <si>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</si>
  <si>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</si>
  <si>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</si>
  <si>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</si>
  <si>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</si>
  <si>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</si>
  <si>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</si>
  <si>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</si>
  <si>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</si>
  <si>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</si>
  <si>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</si>
  <si>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</si>
  <si>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</si>
  <si>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</si>
  <si>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</si>
  <si>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</si>
  <si>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</si>
  <si>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</si>
  <si>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</si>
  <si>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</si>
  <si>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</si>
  <si>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</si>
  <si>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</si>
  <si>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</si>
  <si>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</si>
  <si>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</si>
  <si>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</si>
  <si>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</si>
  <si>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</si>
  <si>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</si>
  <si>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</si>
  <si>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</si>
  <si>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</si>
  <si>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</si>
  <si>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</si>
  <si>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</si>
  <si>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</si>
  <si>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</si>
  <si>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</si>
  <si>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</si>
  <si>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</si>
  <si>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</si>
  <si>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</si>
  <si>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</si>
  <si>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</si>
  <si>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</si>
  <si>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</si>
  <si>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</si>
  <si>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</si>
  <si>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</si>
  <si>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</si>
  <si>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</si>
  <si>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</si>
  <si>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</si>
  <si>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</si>
  <si>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</si>
  <si>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</si>
  <si>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</si>
  <si>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</si>
  <si>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</si>
  <si>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</si>
  <si>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</si>
  <si>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</si>
  <si>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</si>
  <si>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</si>
  <si>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</si>
  <si>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</si>
  <si>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</si>
  <si>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</si>
  <si>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</si>
  <si>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</si>
  <si>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</si>
  <si>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</si>
  <si>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</si>
  <si>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</si>
  <si>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</si>
  <si>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</si>
  <si>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</si>
  <si>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</si>
  <si>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</si>
  <si>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</si>
  <si>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</si>
  <si>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</si>
  <si>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</si>
  <si>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</si>
  <si>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</si>
  <si>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</si>
  <si>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</si>
  <si>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</si>
  <si>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</si>
  <si>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</si>
  <si>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</si>
  <si>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</si>
  <si>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</si>
  <si>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</si>
  <si>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</si>
  <si>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</si>
  <si>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</si>
  <si>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</si>
  <si>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</si>
  <si>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</si>
  <si>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</si>
  <si>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</si>
  <si>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</si>
  <si>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</si>
  <si>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</si>
  <si>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</si>
  <si>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</si>
  <si>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</si>
  <si>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</si>
  <si>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</si>
  <si>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</si>
  <si>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</si>
  <si>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</si>
  <si>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</si>
  <si>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</si>
  <si>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</si>
  <si>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</si>
  <si>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</si>
  <si>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</si>
  <si>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</si>
  <si>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</si>
  <si>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</si>
  <si>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</si>
  <si>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</si>
  <si>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</si>
  <si>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</si>
  <si>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</si>
  <si>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</si>
  <si>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</si>
  <si>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</si>
  <si>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</si>
  <si>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</si>
  <si>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</si>
  <si>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</si>
  <si>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</si>
  <si>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</si>
  <si>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</si>
  <si>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</si>
  <si>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</si>
  <si>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</si>
  <si>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</si>
  <si>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</si>
  <si>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</si>
  <si>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</si>
  <si>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</si>
  <si>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</si>
  <si>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</si>
  <si>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</si>
  <si>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</si>
  <si>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</si>
  <si>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</si>
  <si>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</si>
  <si>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</si>
  <si>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</si>
  <si>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</si>
  <si>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</si>
  <si>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</si>
  <si>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</si>
  <si>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</si>
  <si>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</si>
  <si>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</si>
  <si>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</si>
  <si>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</si>
  <si>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</si>
  <si>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</si>
  <si>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</si>
  <si>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</si>
  <si>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</si>
  <si>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</si>
  <si>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</si>
  <si>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</si>
  <si>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</si>
  <si>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</si>
  <si>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</si>
  <si>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</si>
  <si>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</si>
  <si>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</si>
  <si>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</si>
  <si>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</si>
  <si>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</si>
  <si>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</si>
  <si>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</si>
  <si>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</si>
  <si>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</si>
  <si>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</si>
  <si>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</si>
  <si>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</si>
  <si>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</si>
  <si>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</si>
  <si>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</si>
  <si>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</si>
  <si>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</si>
  <si>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</si>
  <si>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</si>
  <si>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</si>
  <si>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</si>
  <si>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</si>
  <si>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</si>
  <si>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</si>
  <si>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</si>
  <si>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</si>
  <si>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</si>
  <si>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</si>
  <si>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</si>
  <si>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</si>
  <si>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</si>
  <si>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</si>
  <si>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</si>
  <si>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</si>
  <si>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</si>
  <si>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</si>
  <si>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</si>
  <si>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</si>
  <si>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</si>
  <si>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</si>
  <si>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</si>
  <si>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</si>
  <si>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</si>
  <si>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</si>
  <si>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</si>
  <si>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</si>
  <si>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</si>
  <si>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</si>
  <si>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</si>
  <si>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</si>
  <si>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</si>
  <si>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</si>
  <si>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</si>
  <si>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</si>
  <si>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</si>
  <si>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</si>
  <si>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</si>
  <si>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</si>
  <si>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</si>
  <si>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</si>
  <si>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</si>
  <si>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</si>
  <si>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</si>
  <si>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</si>
  <si>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</si>
  <si>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</si>
  <si>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</si>
  <si>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</si>
  <si>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</si>
  <si>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</si>
  <si>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</si>
  <si>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</si>
  <si>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</si>
  <si>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</si>
  <si>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</si>
  <si>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</si>
  <si>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</si>
  <si>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</si>
  <si>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</si>
  <si>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</si>
  <si>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</si>
  <si>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</si>
  <si>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</si>
  <si>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</si>
  <si>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</si>
  <si>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</si>
  <si>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</si>
  <si>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</si>
  <si>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</si>
  <si>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</si>
  <si>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</si>
  <si>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</si>
  <si>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</si>
  <si>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</si>
  <si>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</si>
  <si>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</si>
  <si>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</si>
  <si>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</si>
  <si>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</si>
  <si>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</si>
  <si>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</si>
  <si>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</si>
  <si>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</si>
  <si>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</si>
  <si>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</si>
  <si>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</si>
  <si>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</si>
  <si>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</si>
  <si>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</si>
  <si>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</si>
  <si>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</si>
  <si>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</si>
  <si>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</si>
  <si>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</si>
  <si>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</si>
  <si>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</si>
  <si>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</si>
  <si>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</si>
  <si>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</si>
  <si>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</si>
  <si>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</si>
  <si>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</si>
  <si>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</si>
  <si>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</si>
  <si>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</si>
  <si>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</si>
  <si>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</si>
  <si>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</si>
  <si>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</si>
  <si>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</si>
  <si>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</si>
  <si>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</si>
  <si>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</si>
  <si>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</si>
  <si>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</si>
  <si>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</si>
  <si>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</si>
  <si>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</si>
  <si>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</si>
  <si>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</si>
  <si>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</si>
  <si>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</si>
  <si>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</si>
  <si>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</si>
  <si>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</si>
  <si>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</si>
  <si>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</si>
  <si>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</si>
  <si>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</si>
  <si>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</si>
  <si>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</si>
  <si>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</si>
  <si>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</si>
  <si>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</si>
  <si>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</si>
  <si>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</si>
  <si>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</si>
  <si>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</si>
  <si>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</si>
  <si>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</si>
  <si>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</si>
  <si>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</si>
  <si>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</si>
  <si>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</si>
  <si>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</si>
  <si>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</si>
  <si>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</si>
  <si>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</si>
  <si>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</si>
  <si>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</si>
  <si>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</si>
  <si>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</si>
  <si>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</si>
  <si>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</si>
  <si>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</si>
  <si>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</si>
  <si>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</si>
  <si>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</si>
  <si>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</si>
  <si>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</si>
  <si>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</si>
  <si>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</si>
  <si>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</si>
  <si>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</si>
  <si>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</si>
  <si>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</si>
  <si>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</si>
  <si>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</si>
  <si>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</si>
  <si>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</si>
  <si>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</si>
  <si>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</si>
  <si>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</si>
  <si>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</si>
  <si>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</si>
  <si>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</si>
  <si>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</si>
  <si>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</si>
  <si>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</si>
  <si>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</si>
  <si>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</si>
  <si>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</si>
  <si>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</si>
  <si>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</si>
  <si>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</si>
  <si>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</si>
  <si>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</si>
  <si>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</si>
  <si>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</si>
  <si>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</si>
  <si>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</si>
  <si>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</si>
  <si>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</si>
  <si>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</si>
  <si>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</si>
  <si>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</si>
  <si>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</si>
  <si>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</si>
  <si>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</si>
  <si>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</si>
  <si>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</si>
  <si>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</si>
  <si>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</si>
  <si>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</si>
  <si>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</si>
  <si>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</si>
  <si>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</si>
  <si>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</si>
  <si>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</si>
  <si>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</si>
  <si>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</si>
  <si>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</si>
  <si>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</si>
  <si>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</si>
  <si>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</si>
  <si>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</si>
  <si>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</si>
  <si>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</si>
  <si>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</si>
  <si>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</si>
  <si>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</si>
  <si>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</si>
  <si>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</si>
  <si>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</si>
  <si>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</si>
  <si>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</si>
  <si>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</si>
  <si>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</si>
  <si>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</si>
  <si>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</si>
  <si>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</si>
  <si>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</si>
  <si>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</si>
  <si>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</si>
  <si>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</si>
  <si>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</si>
  <si>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</si>
  <si>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</si>
  <si>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</si>
  <si>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</si>
  <si>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</si>
  <si>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</si>
  <si>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</si>
  <si>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</si>
  <si>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</si>
  <si>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</si>
  <si>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</si>
  <si>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</si>
  <si>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</si>
  <si>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</si>
  <si>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</si>
  <si>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</si>
  <si>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</si>
  <si>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</si>
  <si>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</si>
  <si>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</si>
  <si>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</si>
  <si>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</si>
  <si>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</si>
  <si>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</si>
  <si>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</si>
  <si>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</si>
  <si>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</si>
  <si>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</si>
  <si>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</si>
  <si>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</si>
  <si>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</si>
  <si>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</si>
  <si>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</si>
  <si>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</si>
  <si>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</si>
  <si>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</si>
  <si>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</si>
  <si>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</si>
  <si>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</si>
  <si>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</si>
  <si>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</si>
  <si>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</si>
  <si>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</si>
  <si>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</si>
  <si>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</si>
  <si>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</si>
  <si>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</si>
  <si>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</si>
  <si>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</si>
  <si>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</si>
  <si>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</si>
  <si>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</si>
  <si>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</si>
  <si>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</si>
  <si>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</si>
  <si>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</si>
  <si>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</si>
  <si>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</si>
  <si>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</si>
  <si>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</si>
  <si>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</si>
  <si>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</si>
  <si>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</si>
  <si>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</si>
  <si>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</si>
  <si>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</si>
  <si>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</si>
  <si>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</si>
  <si>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</si>
  <si>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</si>
  <si>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</si>
  <si>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</si>
  <si>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</si>
  <si>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</si>
  <si>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</si>
  <si>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</si>
  <si>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</si>
  <si>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</si>
  <si>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</si>
  <si>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</si>
  <si>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</si>
  <si>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</si>
  <si>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</si>
  <si>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</si>
  <si>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</si>
  <si>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</si>
  <si>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</si>
  <si>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</si>
  <si>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</si>
  <si>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</si>
  <si>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</si>
  <si>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</si>
  <si>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</si>
  <si>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</si>
  <si>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</si>
  <si>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</si>
  <si>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</si>
  <si>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</si>
  <si>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</si>
  <si>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</si>
  <si>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</si>
  <si>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</si>
  <si>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</si>
  <si>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</si>
  <si>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</si>
  <si>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</si>
  <si>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</si>
  <si>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</si>
  <si>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</si>
  <si>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</si>
  <si>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</si>
  <si>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</si>
  <si>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</si>
  <si>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</si>
  <si>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</si>
  <si>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</si>
  <si>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</si>
  <si>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</si>
  <si>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</si>
  <si>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</si>
  <si>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</si>
  <si>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</si>
  <si>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</si>
  <si>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</si>
  <si>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</si>
  <si>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</si>
  <si>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</si>
  <si>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</si>
  <si>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</si>
  <si>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</si>
  <si>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</si>
  <si>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</si>
  <si>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</si>
  <si>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</si>
  <si>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</si>
  <si>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</si>
  <si>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</si>
  <si>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</si>
  <si>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</si>
  <si>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</si>
  <si>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</si>
  <si>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</si>
  <si>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</si>
  <si>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</si>
  <si>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</si>
  <si>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</si>
  <si>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</si>
  <si>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</si>
  <si>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</si>
  <si>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</si>
  <si>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</si>
  <si>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</si>
  <si>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</si>
  <si>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</si>
  <si>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</si>
  <si>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</si>
  <si>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</si>
  <si>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</si>
  <si>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</si>
  <si>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</si>
  <si>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</si>
  <si>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</si>
  <si>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</si>
  <si>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</si>
  <si>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</si>
  <si>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</si>
  <si>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</si>
  <si>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</si>
  <si>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</si>
  <si>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</si>
  <si>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</si>
  <si>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</si>
  <si>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</si>
  <si>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</si>
  <si>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</si>
  <si>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</si>
  <si>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</si>
  <si>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</si>
  <si>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</si>
  <si>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</si>
  <si>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</si>
  <si>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</si>
  <si>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</si>
  <si>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</si>
  <si>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</si>
  <si>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</si>
  <si>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</si>
  <si>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</si>
  <si>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</si>
  <si>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</si>
  <si>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</si>
  <si>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</si>
  <si>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</si>
  <si>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</si>
  <si>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</si>
  <si>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</si>
  <si>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</si>
  <si>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</si>
  <si>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</si>
  <si>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</si>
  <si>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</si>
  <si>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</si>
  <si>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</si>
  <si>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</si>
  <si>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</si>
  <si>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</si>
  <si>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</si>
  <si>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</si>
  <si>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</si>
  <si>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</si>
  <si>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</si>
  <si>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</si>
  <si>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</si>
  <si>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</si>
  <si>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</si>
  <si>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</si>
  <si>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</si>
  <si>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</si>
  <si>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</si>
  <si>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</si>
  <si>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</si>
  <si>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</si>
  <si>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</si>
  <si>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</si>
  <si>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</si>
  <si>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</si>
  <si>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</si>
  <si>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</si>
  <si>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</si>
  <si>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</si>
  <si>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</si>
  <si>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</si>
  <si>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</si>
  <si>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</si>
  <si>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</si>
  <si>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</si>
  <si>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</si>
  <si>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</si>
  <si>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</si>
  <si>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</si>
  <si>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</si>
  <si>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</si>
  <si>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</si>
  <si>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</si>
  <si>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</si>
  <si>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</si>
  <si>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</si>
  <si>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</si>
  <si>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</si>
  <si>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</si>
  <si>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</si>
  <si>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</si>
  <si>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</si>
  <si>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</si>
  <si>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</si>
  <si>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</si>
  <si>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</si>
  <si>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</si>
  <si>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</si>
  <si>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</si>
  <si>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</si>
  <si>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</si>
  <si>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</si>
  <si>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</si>
  <si>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</si>
  <si>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</si>
  <si>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</si>
  <si>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</si>
  <si>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</si>
  <si>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</si>
  <si>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</si>
  <si>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</si>
  <si>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</si>
  <si>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</si>
  <si>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</si>
  <si>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</si>
  <si>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</si>
  <si>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</si>
  <si>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</si>
  <si>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</si>
  <si>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</si>
  <si>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</si>
  <si>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</si>
  <si>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</si>
  <si>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</si>
  <si>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</si>
  <si>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</si>
  <si>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</si>
  <si>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</si>
  <si>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</si>
  <si>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</si>
  <si>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</si>
  <si>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</si>
  <si>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</si>
  <si>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</si>
  <si>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</si>
  <si>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</si>
  <si>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</si>
  <si>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</si>
  <si>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</si>
  <si>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</si>
  <si>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</si>
  <si>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</si>
  <si>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</si>
  <si>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</si>
  <si>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</si>
  <si>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</si>
  <si>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</si>
  <si>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</si>
  <si>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</si>
  <si>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</si>
  <si>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</si>
  <si>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</si>
  <si>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</si>
  <si>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</si>
  <si>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</si>
  <si>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</si>
  <si>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</si>
  <si>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</si>
  <si>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</si>
  <si>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</si>
  <si>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</si>
  <si>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</si>
  <si>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</si>
  <si>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</si>
  <si>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</si>
  <si>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</si>
  <si>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</si>
  <si>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</si>
  <si>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</si>
  <si>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</si>
  <si>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</si>
  <si>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</si>
  <si>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</si>
  <si>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</si>
  <si>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</si>
  <si>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</si>
  <si>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</si>
  <si>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</si>
  <si>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</si>
  <si>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</si>
  <si>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</si>
  <si>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</si>
  <si>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</si>
  <si>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</si>
  <si>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</si>
  <si>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</si>
  <si>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</si>
  <si>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</si>
  <si>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</si>
  <si>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</si>
  <si>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</si>
  <si>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</si>
  <si>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</si>
  <si>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</si>
  <si>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</si>
  <si>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</si>
  <si>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</si>
  <si>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</si>
  <si>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</si>
  <si>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</si>
  <si>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</si>
  <si>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</si>
  <si>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</si>
  <si>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</si>
  <si>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</si>
  <si>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</si>
  <si>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</si>
  <si>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</si>
  <si>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</si>
  <si>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</si>
  <si>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</si>
  <si>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</si>
  <si>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</si>
  <si>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</si>
  <si>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</si>
  <si>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</si>
  <si>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</si>
  <si>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</si>
  <si>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</si>
  <si>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</si>
  <si>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</si>
  <si>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</si>
  <si>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</si>
  <si>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</si>
  <si>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</si>
  <si>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</si>
  <si>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</si>
  <si>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</si>
  <si>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</si>
  <si>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</si>
  <si>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</si>
  <si>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</si>
  <si>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</si>
  <si>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</si>
  <si>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</si>
  <si>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</si>
  <si>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</si>
  <si>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</si>
  <si>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</si>
  <si>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</si>
  <si>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</si>
  <si>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</si>
  <si>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</si>
  <si>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</si>
  <si>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</si>
  <si>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</si>
  <si>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</si>
  <si>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</si>
  <si>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</si>
  <si>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</si>
  <si>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</si>
  <si>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</si>
  <si>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</si>
  <si>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</si>
  <si>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</si>
  <si>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</si>
  <si>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</si>
  <si>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</si>
  <si>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</si>
  <si>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</si>
  <si>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</si>
  <si>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</si>
  <si>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</si>
  <si>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</si>
  <si>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</si>
  <si>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</si>
  <si>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</si>
  <si>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</si>
  <si>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</si>
  <si>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</si>
  <si>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</si>
  <si>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</si>
  <si>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</si>
  <si>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</si>
  <si>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</si>
  <si>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</si>
  <si>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</si>
  <si>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</si>
  <si>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</si>
  <si>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</si>
  <si>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</si>
  <si>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</si>
  <si>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</si>
  <si>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</si>
  <si>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</si>
  <si>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</si>
  <si>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</si>
  <si>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</si>
  <si>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</si>
  <si>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</si>
  <si>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</si>
  <si>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</si>
  <si>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</si>
  <si>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</si>
  <si>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</si>
  <si>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</si>
  <si>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</si>
  <si>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</si>
  <si>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</si>
  <si>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</si>
  <si>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</si>
  <si>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</si>
  <si>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</si>
  <si>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</si>
  <si>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</si>
  <si>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</si>
  <si>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</si>
  <si>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</si>
  <si>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</si>
  <si>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</si>
  <si>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</si>
  <si>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</si>
  <si>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</si>
  <si>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</si>
  <si>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</si>
  <si>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</si>
  <si>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</si>
  <si>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</si>
  <si>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</si>
  <si>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</si>
  <si>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</si>
  <si>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</si>
  <si>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</si>
  <si>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</si>
  <si>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</si>
  <si>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</si>
  <si>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</si>
  <si>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</si>
  <si>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</si>
  <si>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</si>
  <si>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</si>
  <si>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</si>
  <si>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</si>
  <si>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</si>
  <si>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</si>
  <si>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</si>
  <si>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</si>
  <si>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</si>
  <si>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</si>
  <si>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</si>
  <si>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</si>
  <si>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</si>
  <si>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</si>
  <si>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</si>
  <si>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</si>
  <si>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</si>
  <si>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</si>
  <si>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</si>
  <si>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</si>
  <si>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</si>
  <si>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</si>
  <si>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</si>
  <si>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</si>
  <si>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</si>
  <si>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</si>
  <si>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</si>
  <si>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</si>
  <si>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</si>
  <si>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</si>
  <si>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</si>
  <si>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</si>
  <si>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</si>
  <si>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</si>
  <si>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</si>
  <si>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</si>
  <si>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</si>
  <si>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</si>
  <si>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</si>
  <si>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</si>
  <si>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</si>
  <si>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</si>
  <si>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</si>
  <si>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</si>
  <si>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</si>
  <si>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</si>
  <si>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</si>
  <si>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</si>
  <si>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</si>
  <si>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</si>
  <si>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</si>
  <si>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</si>
  <si>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</si>
  <si>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</si>
  <si>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</si>
  <si>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</si>
  <si>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</si>
  <si>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</si>
  <si>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</si>
  <si>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</si>
  <si>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</si>
  <si>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</si>
  <si>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</si>
  <si>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</si>
  <si>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</si>
  <si>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</si>
  <si>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</si>
  <si>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</si>
  <si>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</si>
  <si>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</si>
  <si>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</si>
  <si>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</si>
  <si>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</si>
  <si>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</si>
  <si>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</si>
  <si>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</si>
  <si>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</si>
  <si>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</si>
  <si>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</si>
  <si>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</si>
  <si>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</si>
  <si>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</si>
  <si>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</si>
  <si>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</si>
  <si>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</si>
  <si>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</si>
  <si>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</si>
  <si>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</si>
  <si>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</si>
  <si>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</si>
  <si>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</si>
  <si>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</si>
  <si>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</si>
  <si>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</si>
  <si>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</si>
  <si>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</si>
  <si>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</si>
  <si>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</si>
  <si>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</si>
  <si>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</si>
  <si>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</si>
  <si>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</si>
  <si>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</si>
  <si>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</si>
  <si>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</si>
  <si>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</si>
  <si>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</si>
  <si>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</si>
  <si>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</si>
  <si>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</si>
  <si>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</si>
  <si>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</si>
  <si>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</si>
  <si>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</si>
  <si>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</si>
  <si>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</si>
  <si>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</si>
  <si>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</si>
  <si>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</si>
  <si>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</si>
  <si>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</si>
  <si>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</si>
  <si>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</si>
  <si>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</si>
  <si>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</si>
  <si>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</si>
  <si>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</si>
  <si>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</si>
  <si>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</si>
  <si>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</si>
  <si>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</si>
  <si>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</si>
  <si>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</si>
  <si>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</si>
  <si>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</si>
  <si>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</si>
  <si>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</si>
  <si>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</si>
  <si>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</si>
  <si>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</si>
  <si>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</si>
  <si>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</si>
  <si>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</si>
  <si>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</si>
  <si>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</si>
  <si>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</si>
  <si>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</si>
  <si>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</si>
  <si>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</si>
  <si>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</si>
  <si>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</si>
  <si>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</si>
  <si>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</si>
  <si>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</si>
  <si>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</si>
  <si>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</si>
  <si>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</si>
  <si>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</si>
  <si>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</si>
  <si>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</si>
  <si>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</si>
  <si>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</si>
  <si>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</si>
  <si>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</si>
  <si>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</si>
  <si>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</si>
  <si>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</si>
  <si>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</si>
  <si>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</si>
  <si>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</si>
  <si>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</si>
  <si>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</si>
  <si>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</si>
  <si>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</si>
  <si>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</si>
  <si>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</si>
  <si>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</si>
  <si>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</si>
  <si>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</si>
  <si>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</si>
  <si>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</si>
  <si>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</si>
  <si>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</si>
  <si>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</si>
  <si>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</si>
  <si>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</si>
  <si>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</si>
  <si>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</si>
  <si>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</si>
  <si>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</si>
  <si>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</si>
  <si>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</si>
  <si>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</si>
  <si>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</si>
  <si>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</si>
  <si>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</si>
  <si>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</si>
  <si>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</si>
  <si>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</si>
  <si>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</si>
  <si>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</si>
  <si>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</si>
  <si>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</si>
  <si>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</si>
  <si>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</si>
  <si>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</si>
  <si>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</si>
  <si>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</si>
  <si>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</si>
  <si>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</si>
  <si>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</si>
  <si>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</si>
  <si>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</si>
  <si>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</si>
  <si>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</si>
  <si>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</si>
  <si>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</si>
  <si>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</si>
  <si>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</si>
  <si>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</si>
  <si>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</si>
  <si>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</si>
  <si>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</si>
  <si>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</si>
  <si>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</si>
  <si>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</si>
  <si>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</si>
  <si>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</si>
  <si>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</si>
  <si>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</si>
  <si>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</si>
  <si>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</si>
  <si>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</si>
  <si>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</si>
  <si>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</si>
  <si>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</si>
  <si>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</si>
  <si>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</si>
  <si>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</si>
  <si>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</si>
  <si>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</si>
  <si>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</si>
  <si>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</si>
  <si>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</si>
  <si>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</si>
  <si>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</si>
  <si>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</si>
  <si>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</si>
  <si>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</si>
  <si>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</si>
  <si>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</si>
  <si>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</si>
  <si>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</si>
  <si>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</si>
  <si>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</si>
  <si>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</si>
  <si>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</si>
  <si>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</si>
  <si>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</si>
  <si>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</si>
  <si>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</si>
  <si>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</si>
  <si>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</si>
  <si>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</si>
  <si>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</si>
  <si>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</si>
  <si>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</si>
  <si>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</si>
  <si>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</si>
  <si>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</si>
  <si>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</si>
  <si>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</si>
  <si>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</si>
  <si>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</si>
  <si>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</si>
  <si>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</si>
  <si>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</si>
  <si>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</si>
  <si>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</si>
  <si>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</si>
  <si>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</si>
  <si>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</si>
  <si>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</si>
  <si>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</si>
  <si>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</si>
  <si>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</si>
  <si>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</si>
  <si>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</si>
  <si>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</si>
  <si>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</si>
  <si>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</si>
  <si>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</si>
  <si>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</si>
  <si>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</si>
  <si>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</si>
  <si>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</si>
  <si>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</si>
  <si>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</si>
  <si>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</si>
  <si>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</si>
  <si>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</si>
  <si>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</si>
  <si>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</si>
  <si>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</si>
  <si>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</si>
  <si>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</si>
  <si>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</si>
  <si>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</si>
  <si>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</si>
  <si>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</si>
  <si>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</si>
  <si>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</si>
  <si>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</si>
  <si>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</si>
  <si>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</si>
  <si>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</si>
  <si>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</si>
  <si>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</si>
  <si>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</si>
  <si>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</si>
  <si>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</si>
  <si>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</si>
  <si>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</si>
  <si>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</si>
  <si>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</si>
  <si>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</si>
  <si>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</si>
  <si>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</si>
  <si>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</si>
  <si>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</si>
  <si>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</si>
  <si>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</si>
  <si>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</si>
  <si>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</si>
  <si>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</si>
  <si>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</si>
  <si>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</si>
  <si>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</si>
  <si>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</si>
  <si>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</si>
  <si>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</si>
  <si>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</si>
  <si>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</si>
  <si>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</si>
  <si>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</si>
  <si>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</si>
  <si>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</si>
  <si>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</si>
  <si>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</si>
  <si>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</si>
  <si>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</si>
  <si>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</si>
  <si>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</si>
  <si>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</si>
  <si>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</si>
  <si>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</si>
  <si>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</si>
  <si>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</si>
  <si>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</si>
  <si>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</si>
  <si>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</si>
  <si>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</si>
  <si>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</si>
  <si>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</si>
  <si>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</si>
  <si>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</si>
  <si>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</si>
  <si>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</si>
  <si>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</si>
  <si>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</si>
  <si>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</si>
  <si>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</si>
  <si>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</si>
  <si>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</si>
  <si>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</si>
  <si>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</si>
  <si>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</si>
  <si>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</si>
  <si>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</si>
  <si>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</si>
  <si>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</si>
  <si>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</si>
  <si>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</si>
  <si>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</si>
  <si>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</si>
  <si>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</si>
  <si>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</si>
  <si>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</si>
  <si>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</si>
  <si>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</si>
  <si>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</si>
  <si>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</si>
  <si>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</si>
  <si>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</si>
  <si>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</si>
  <si>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</si>
  <si>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</si>
  <si>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</si>
  <si>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</si>
  <si>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</si>
  <si>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</si>
  <si>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</si>
  <si>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</si>
  <si>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</si>
  <si>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</si>
  <si>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</si>
  <si>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</si>
  <si>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</si>
  <si>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</si>
  <si>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</si>
  <si>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</si>
  <si>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</si>
  <si>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</si>
  <si>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</si>
  <si>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</si>
  <si>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</si>
  <si>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</si>
  <si>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</si>
  <si>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</si>
  <si>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</si>
  <si>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</si>
  <si>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</si>
  <si>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</si>
  <si>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</si>
  <si>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</si>
  <si>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</si>
  <si>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</si>
  <si>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</si>
  <si>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</si>
  <si>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</si>
  <si>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</si>
  <si>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</si>
  <si>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</si>
  <si>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</si>
  <si>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</si>
  <si>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</si>
  <si>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</si>
  <si>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</si>
  <si>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</si>
  <si>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</si>
  <si>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</si>
  <si>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</si>
  <si>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</si>
  <si>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</si>
  <si>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</si>
  <si>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</si>
  <si>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</si>
  <si>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</si>
  <si>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</si>
  <si>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</si>
  <si>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</si>
  <si>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</si>
  <si>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</si>
  <si>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</si>
  <si>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</si>
  <si>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</si>
  <si>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</si>
  <si>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</si>
  <si>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</si>
  <si>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</si>
  <si>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</si>
  <si>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</si>
  <si>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</si>
  <si>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</si>
  <si>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</si>
  <si>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</si>
  <si>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</si>
  <si>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</si>
  <si>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</si>
  <si>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</si>
  <si>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</si>
  <si>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</si>
  <si>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</si>
  <si>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</si>
  <si>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</si>
  <si>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</si>
  <si>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</si>
  <si>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</si>
  <si>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</si>
  <si>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</si>
  <si>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</si>
  <si>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</si>
  <si>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</si>
  <si>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</si>
  <si>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</si>
  <si>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</si>
  <si>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</si>
  <si>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</si>
  <si>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</si>
  <si>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</si>
  <si>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</si>
  <si>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</si>
  <si>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</si>
  <si>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</si>
  <si>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</si>
  <si>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</si>
  <si>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</si>
  <si>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</si>
  <si>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</si>
  <si>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</si>
  <si>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</si>
  <si>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</si>
  <si>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</si>
  <si>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</si>
  <si>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</si>
  <si>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</si>
  <si>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</si>
  <si>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</si>
  <si>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</si>
  <si>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</si>
  <si>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</si>
  <si>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</si>
  <si>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</si>
  <si>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</si>
  <si>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</si>
  <si>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</si>
  <si>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</si>
  <si>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</si>
  <si>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</si>
  <si>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</si>
  <si>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</si>
  <si>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</si>
  <si>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</si>
  <si>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</si>
  <si>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</si>
  <si>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</si>
  <si>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</si>
  <si>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</si>
  <si>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</si>
  <si>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</si>
  <si>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</si>
  <si>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</si>
  <si>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</si>
  <si>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</si>
  <si>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</si>
  <si>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</si>
  <si>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</si>
  <si>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</si>
  <si>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</si>
  <si>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</si>
  <si>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</si>
  <si>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</si>
  <si>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</si>
  <si>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</si>
  <si>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</si>
  <si>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</si>
  <si>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</si>
  <si>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</si>
  <si>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</si>
  <si>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</si>
  <si>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</si>
  <si>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</si>
  <si>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</si>
  <si>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</si>
  <si>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</si>
  <si>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</si>
  <si>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</si>
  <si>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</si>
  <si>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</si>
  <si>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</si>
  <si>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</si>
  <si>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</si>
  <si>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</si>
  <si>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</si>
  <si>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</si>
  <si>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</si>
  <si>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</si>
  <si>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</si>
  <si>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</si>
  <si>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</si>
  <si>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</si>
  <si>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</si>
  <si>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</si>
  <si>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</si>
  <si>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</si>
  <si>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</si>
  <si>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</si>
  <si>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</si>
  <si>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</si>
  <si>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</si>
  <si>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</si>
  <si>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</si>
  <si>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</si>
  <si>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</si>
  <si>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</si>
  <si>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</si>
  <si>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</si>
  <si>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</si>
  <si>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</si>
  <si>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</si>
  <si>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</si>
  <si>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</si>
  <si>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</si>
  <si>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</si>
  <si>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</si>
  <si>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</si>
  <si>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</si>
  <si>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</si>
  <si>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</si>
  <si>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</si>
  <si>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</si>
  <si>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</si>
  <si>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</si>
  <si>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</si>
  <si>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</si>
  <si>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</si>
  <si>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</si>
  <si>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</si>
  <si>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</si>
  <si>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</si>
  <si>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</si>
  <si>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</si>
  <si>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</si>
  <si>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</si>
  <si>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</si>
  <si>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</si>
  <si>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</si>
  <si>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</si>
  <si>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</si>
  <si>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</si>
  <si>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</si>
  <si>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</si>
  <si>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</si>
  <si>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</si>
  <si>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</si>
  <si>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</si>
  <si>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</si>
  <si>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</si>
  <si>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</si>
  <si>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</si>
  <si>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</si>
  <si>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</si>
  <si>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</si>
  <si>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</si>
  <si>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</si>
  <si>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</si>
  <si>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</si>
  <si>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</si>
  <si>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</si>
  <si>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</si>
  <si>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</si>
  <si>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</si>
  <si>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</si>
  <si>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</si>
  <si>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</si>
  <si>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</si>
  <si>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</si>
  <si>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</si>
  <si>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</si>
  <si>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</si>
  <si>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</si>
  <si>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</si>
  <si>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</si>
  <si>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</si>
  <si>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</si>
  <si>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</si>
  <si>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</si>
  <si>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</si>
  <si>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</si>
  <si>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</si>
  <si>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</si>
  <si>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</si>
  <si>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</si>
  <si>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</si>
  <si>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</si>
  <si>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</si>
  <si>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</si>
  <si>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</si>
  <si>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</si>
  <si>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</si>
  <si>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</si>
  <si>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</si>
  <si>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</si>
  <si>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</si>
  <si>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</si>
  <si>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</si>
  <si>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</si>
  <si>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</si>
  <si>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</si>
  <si>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</si>
  <si>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</si>
  <si>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</si>
  <si>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</si>
  <si>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</si>
  <si>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</si>
  <si>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</si>
  <si>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</si>
  <si>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</si>
  <si>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</si>
  <si>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</si>
  <si>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</si>
  <si>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</si>
  <si>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</si>
  <si>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</si>
  <si>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</si>
  <si>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</si>
  <si>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</si>
  <si>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</si>
  <si>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</si>
  <si>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</si>
  <si>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</si>
  <si>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</si>
  <si>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</si>
  <si>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</si>
  <si>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</si>
  <si>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</si>
  <si>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</si>
  <si>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</si>
  <si>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</si>
  <si>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</si>
  <si>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</si>
  <si>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</si>
  <si>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</si>
  <si>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</si>
  <si>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</si>
  <si>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</si>
  <si>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</si>
  <si>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</si>
  <si>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</si>
  <si>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</si>
  <si>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</si>
  <si>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</si>
  <si>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</si>
  <si>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</si>
  <si>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</si>
  <si>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</si>
  <si>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</si>
  <si>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</si>
  <si>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</si>
  <si>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</si>
  <si>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</si>
  <si>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</si>
  <si>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</si>
  <si>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</si>
  <si>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</si>
  <si>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</si>
  <si>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</si>
  <si>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</si>
  <si>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</si>
  <si>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</si>
  <si>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</si>
  <si>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</si>
  <si>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</si>
  <si>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</si>
  <si>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</si>
  <si>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</si>
  <si>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</si>
  <si>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</si>
  <si>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</si>
  <si>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</si>
  <si>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</si>
  <si>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</si>
  <si>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</si>
  <si>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</si>
  <si>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</si>
  <si>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</si>
  <si>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</si>
  <si>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</si>
  <si>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</si>
  <si>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</si>
  <si>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</si>
  <si>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</si>
  <si>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</si>
  <si>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</si>
  <si>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</si>
  <si>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</si>
  <si>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</si>
  <si>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</si>
  <si>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</si>
  <si>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</si>
  <si>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</si>
  <si>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</si>
  <si>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</si>
  <si>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</si>
  <si>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</si>
  <si>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</si>
  <si>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</si>
  <si>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</si>
  <si>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</si>
  <si>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</si>
  <si>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</si>
  <si>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</si>
  <si>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</si>
  <si>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</si>
  <si>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</si>
  <si>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</si>
  <si>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</si>
  <si>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</si>
  <si>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</si>
  <si>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</si>
  <si>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</si>
  <si>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</si>
  <si>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</si>
  <si>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</si>
  <si>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</si>
  <si>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</si>
  <si>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</si>
  <si>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</si>
  <si>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</si>
  <si>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</si>
  <si>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</si>
  <si>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</si>
  <si>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</si>
  <si>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</si>
  <si>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</si>
  <si>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</si>
  <si>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</si>
  <si>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</si>
  <si>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</si>
  <si>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</si>
  <si>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</si>
  <si>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</si>
  <si>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</si>
  <si>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</si>
  <si>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</si>
  <si>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</si>
  <si>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</si>
  <si>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</si>
  <si>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</si>
  <si>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</si>
  <si>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</si>
  <si>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</si>
  <si>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</si>
  <si>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</si>
  <si>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</si>
  <si>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</si>
  <si>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</si>
  <si>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</si>
  <si>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</si>
  <si>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</si>
  <si>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</si>
  <si>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</si>
  <si>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</si>
  <si>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</si>
  <si>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</si>
  <si>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</si>
  <si>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</si>
  <si>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</si>
  <si>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</si>
  <si>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</si>
  <si>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</si>
  <si>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</si>
  <si>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</si>
  <si>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</si>
  <si>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</si>
  <si>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</si>
  <si>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</si>
  <si>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</si>
  <si>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</si>
  <si>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</si>
  <si>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</si>
  <si>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</si>
  <si>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</si>
  <si>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</si>
  <si>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</si>
  <si>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</si>
  <si>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</si>
  <si>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</si>
  <si>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</si>
  <si>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</si>
  <si>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</si>
  <si>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</si>
  <si>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</si>
  <si>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</si>
  <si>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</si>
  <si>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</si>
  <si>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</si>
  <si>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</si>
  <si>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</si>
  <si>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</si>
  <si>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</si>
  <si>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</si>
  <si>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</si>
  <si>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</si>
  <si>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</si>
  <si>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</si>
  <si>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</si>
  <si>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</si>
  <si>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</si>
  <si>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</si>
  <si>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</si>
  <si>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</si>
  <si>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</si>
  <si>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</si>
  <si>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</si>
  <si>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</si>
  <si>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</si>
  <si>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</si>
  <si>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</si>
  <si>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</si>
  <si>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</si>
  <si>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</si>
  <si>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</si>
  <si>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</si>
  <si>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</si>
  <si>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</si>
  <si>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</si>
  <si>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</si>
  <si>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</si>
  <si>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</si>
  <si>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</si>
  <si>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</si>
  <si>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</si>
  <si>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</si>
  <si>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</si>
  <si>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</si>
  <si>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</si>
  <si>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</si>
  <si>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</si>
  <si>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</si>
  <si>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</si>
  <si>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</si>
  <si>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</si>
  <si>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</si>
  <si>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</si>
  <si>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</si>
  <si>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</si>
  <si>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</si>
  <si>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</si>
  <si>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</si>
  <si>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</si>
  <si>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</si>
  <si>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</si>
  <si>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</si>
  <si>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</si>
  <si>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</si>
  <si>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</si>
  <si>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</si>
  <si>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</si>
  <si>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</si>
  <si>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</si>
  <si>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</si>
  <si>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</si>
  <si>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</si>
  <si>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</si>
  <si>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</si>
  <si>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</si>
  <si>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</si>
  <si>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</si>
  <si>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</si>
  <si>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</si>
  <si>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</si>
  <si>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</si>
  <si>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</si>
  <si>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</si>
  <si>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</si>
  <si>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</si>
  <si>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</si>
  <si>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</si>
  <si>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</si>
  <si>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</si>
  <si>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</si>
  <si>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</si>
  <si>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</si>
  <si>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</si>
  <si>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</si>
  <si>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</si>
  <si>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</si>
  <si>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</si>
  <si>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</si>
  <si>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</si>
  <si>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</si>
  <si>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</si>
  <si>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</si>
  <si>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</si>
  <si>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</si>
  <si>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</si>
  <si>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</si>
  <si>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</si>
  <si>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</si>
  <si>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</si>
  <si>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</si>
  <si>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</si>
  <si>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</si>
  <si>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</si>
  <si>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</si>
  <si>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</si>
  <si>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</si>
  <si>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</si>
  <si>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</si>
  <si>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</si>
  <si>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</si>
  <si>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</si>
  <si>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</si>
  <si>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</si>
  <si>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</si>
  <si>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</si>
  <si>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</si>
  <si>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</si>
  <si>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</si>
  <si>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</si>
  <si>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</si>
  <si>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</si>
  <si>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</si>
  <si>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</si>
  <si>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</si>
  <si>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</si>
  <si>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</si>
  <si>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</si>
  <si>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</si>
  <si>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</si>
  <si>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</si>
  <si>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</si>
  <si>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</si>
  <si>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</si>
  <si>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</si>
  <si>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</si>
  <si>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</si>
  <si>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</si>
  <si>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</si>
  <si>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</si>
  <si>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</si>
  <si>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</si>
  <si>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</si>
  <si>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</si>
  <si>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</si>
  <si>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</si>
  <si>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</si>
  <si>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</si>
  <si>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</si>
  <si>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</si>
  <si>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</si>
  <si>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</si>
  <si>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</si>
  <si>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</si>
  <si>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</si>
  <si>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</si>
  <si>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</si>
  <si>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</si>
  <si>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</si>
  <si>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</si>
  <si>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</si>
  <si>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</si>
  <si>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</si>
  <si>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</si>
  <si>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</si>
  <si>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</si>
  <si>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</si>
  <si>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</si>
  <si>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</si>
  <si>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</si>
  <si>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</si>
  <si>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</si>
  <si>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</si>
  <si>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</si>
  <si>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</si>
  <si>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</si>
  <si>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</si>
  <si>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</si>
  <si>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</si>
  <si>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</si>
  <si>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</si>
  <si>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</si>
  <si>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</si>
  <si>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</si>
  <si>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</si>
  <si>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</si>
  <si>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</si>
  <si>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</si>
  <si>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</si>
  <si>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</si>
  <si>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</si>
  <si>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</si>
  <si>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</si>
  <si>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</si>
  <si>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</si>
  <si>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</si>
  <si>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</si>
  <si>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</si>
  <si>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</si>
  <si>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</si>
  <si>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</si>
  <si>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</si>
  <si>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</si>
  <si>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</si>
  <si>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</si>
  <si>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</si>
  <si>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</si>
  <si>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</si>
  <si>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</si>
  <si>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</si>
  <si>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</si>
  <si>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</si>
  <si>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</si>
  <si>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</si>
  <si>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</si>
  <si>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</si>
  <si>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</si>
  <si>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</si>
  <si>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</si>
  <si>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</si>
  <si>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</si>
  <si>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</si>
  <si>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</si>
  <si>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</si>
  <si>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</si>
  <si>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</si>
  <si>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</si>
  <si>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</si>
  <si>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</si>
  <si>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</si>
  <si>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</si>
  <si>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</si>
  <si>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</si>
  <si>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</si>
  <si>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</si>
  <si>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</si>
  <si>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</si>
  <si>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</si>
  <si>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</si>
  <si>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</si>
  <si>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</si>
  <si>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</si>
  <si>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</si>
  <si>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</si>
  <si>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</si>
  <si>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</si>
  <si>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</si>
  <si>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</si>
  <si>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</si>
  <si>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</si>
  <si>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</si>
  <si>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</si>
  <si>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</si>
  <si>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</si>
  <si>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</si>
  <si>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</si>
  <si>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</si>
  <si>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</si>
  <si>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</si>
  <si>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</si>
  <si>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</si>
  <si>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</si>
  <si>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</si>
  <si>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</si>
  <si>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</si>
  <si>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</si>
  <si>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</si>
  <si>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</si>
  <si>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</si>
  <si>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</si>
  <si>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</si>
  <si>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</si>
  <si>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</si>
  <si>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</si>
  <si>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</si>
  <si>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</si>
  <si>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</si>
  <si>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</si>
  <si>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</si>
  <si>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</si>
  <si>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</si>
  <si>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</si>
  <si>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</si>
  <si>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</si>
  <si>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</si>
  <si>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</si>
  <si>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</si>
  <si>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</si>
  <si>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</si>
  <si>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</si>
  <si>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</si>
  <si>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</si>
  <si>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</si>
  <si>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</si>
  <si>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</si>
  <si>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</si>
  <si>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</si>
  <si>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</si>
  <si>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</si>
  <si>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</si>
  <si>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</si>
  <si>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</si>
  <si>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</si>
  <si>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</si>
  <si>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</si>
  <si>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</si>
  <si>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</si>
  <si>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</si>
  <si>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</si>
  <si>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</si>
  <si>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</si>
  <si>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</si>
  <si>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</si>
  <si>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</si>
  <si>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</si>
  <si>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</si>
  <si>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</si>
  <si>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</si>
  <si>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</si>
  <si>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</si>
  <si>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</si>
  <si>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</si>
  <si>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</si>
  <si>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</si>
  <si>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</si>
  <si>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</si>
  <si>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</si>
  <si>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</si>
  <si>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</si>
  <si>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</si>
  <si>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</si>
  <si>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</si>
  <si>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</si>
  <si>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</si>
  <si>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</si>
  <si>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</si>
  <si>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</si>
  <si>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</si>
  <si>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</si>
  <si>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</si>
  <si>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</si>
  <si>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</si>
  <si>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</si>
  <si>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</si>
  <si>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</si>
  <si>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</si>
  <si>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</si>
  <si>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</si>
  <si>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</si>
  <si>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</si>
  <si>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</si>
  <si>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</si>
  <si>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</si>
  <si>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</si>
  <si>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</si>
  <si>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</si>
  <si>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</si>
  <si>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</si>
  <si>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</si>
  <si>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</si>
  <si>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</si>
  <si>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</si>
  <si>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</si>
  <si>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</si>
  <si>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</si>
  <si>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</si>
  <si>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</si>
  <si>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</si>
  <si>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</si>
  <si>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</si>
  <si>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</si>
  <si>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</si>
  <si>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</si>
  <si>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</si>
  <si>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</si>
  <si>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</si>
  <si>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</si>
  <si>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</si>
  <si>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</si>
  <si>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</si>
  <si>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</si>
  <si>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</si>
  <si>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</si>
  <si>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</si>
  <si>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</si>
  <si>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</si>
  <si>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</si>
  <si>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</si>
  <si>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</si>
  <si>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</si>
  <si>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</si>
  <si>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</si>
  <si>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</si>
  <si>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</si>
  <si>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</si>
  <si>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</si>
  <si>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</si>
  <si>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</si>
  <si>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</si>
  <si>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</si>
  <si>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</si>
  <si>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</si>
  <si>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</si>
  <si>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</si>
  <si>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</si>
  <si>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</si>
  <si>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</si>
  <si>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</si>
  <si>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</si>
  <si>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</si>
  <si>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</si>
  <si>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</si>
  <si>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</si>
  <si>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</si>
  <si>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</si>
  <si>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</si>
  <si>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</si>
  <si>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</si>
  <si>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</si>
  <si>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</si>
  <si>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</si>
  <si>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</si>
  <si>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</si>
  <si>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</si>
  <si>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</si>
  <si>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</si>
  <si>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</si>
  <si>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</si>
  <si>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</si>
  <si>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</si>
  <si>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</si>
  <si>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</si>
  <si>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</si>
  <si>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</si>
  <si>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</si>
  <si>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</si>
  <si>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</si>
  <si>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</si>
  <si>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</si>
  <si>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</si>
  <si>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</si>
  <si>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</si>
  <si>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</si>
  <si>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</si>
  <si>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</si>
  <si>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</si>
  <si>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</si>
  <si>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</si>
  <si>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</si>
  <si>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</si>
  <si>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</si>
  <si>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</si>
  <si>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</si>
  <si>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</si>
  <si>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</si>
  <si>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</si>
  <si>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</si>
  <si>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</si>
  <si>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</si>
  <si>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</si>
  <si>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</si>
  <si>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</si>
  <si>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</si>
  <si>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</si>
  <si>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</si>
  <si>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</si>
  <si>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</si>
  <si>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</si>
  <si>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</si>
  <si>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</si>
  <si>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</si>
  <si>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</si>
  <si>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</si>
  <si>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</si>
  <si>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</si>
  <si>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</si>
  <si>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</si>
  <si>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</si>
  <si>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</si>
  <si>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</si>
  <si>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</si>
  <si>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</si>
  <si>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</si>
  <si>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</si>
  <si>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</si>
  <si>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</si>
  <si>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</si>
  <si>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</si>
  <si>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</si>
  <si>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</si>
  <si>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</si>
  <si>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</si>
  <si>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</si>
  <si>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</si>
  <si>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</si>
  <si>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</si>
  <si>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</si>
  <si>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</si>
  <si>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</si>
  <si>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</si>
  <si>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</si>
  <si>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</si>
  <si>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</si>
  <si>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</si>
  <si>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</si>
  <si>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</si>
  <si>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</si>
  <si>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</si>
  <si>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</si>
  <si>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</si>
  <si>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</si>
  <si>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</si>
  <si>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</si>
  <si>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</si>
  <si>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</si>
  <si>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</si>
  <si>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</si>
  <si>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</si>
  <si>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</si>
  <si>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</si>
  <si>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</si>
  <si>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</si>
  <si>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</si>
  <si>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</si>
  <si>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</si>
  <si>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</si>
  <si>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</si>
  <si>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</si>
  <si>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</si>
  <si>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</si>
  <si>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</si>
  <si>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</si>
  <si>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</si>
  <si>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</si>
  <si>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</si>
  <si>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</si>
  <si>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</si>
  <si>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</si>
  <si>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</si>
  <si>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</si>
  <si>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</si>
  <si>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</si>
  <si>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</si>
  <si>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</si>
  <si>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</si>
  <si>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</si>
  <si>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</si>
  <si>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</si>
  <si>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</si>
  <si>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</si>
  <si>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</si>
  <si>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</si>
  <si>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</si>
  <si>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</si>
  <si>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</si>
  <si>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</si>
  <si>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</si>
  <si>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</si>
  <si>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</si>
  <si>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</si>
  <si>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</si>
  <si>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</si>
  <si>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</si>
  <si>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</si>
  <si>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</si>
  <si>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</si>
  <si>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</si>
  <si>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</si>
  <si>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</si>
  <si>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</si>
  <si>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</si>
  <si>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</si>
  <si>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</si>
  <si>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</si>
  <si>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</si>
  <si>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</si>
  <si>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</si>
  <si>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</si>
  <si>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</si>
  <si>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</si>
  <si>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</si>
  <si>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</si>
  <si>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</si>
  <si>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</si>
  <si>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</si>
  <si>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</si>
  <si>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</si>
  <si>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</si>
  <si>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</si>
  <si>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</si>
  <si>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</si>
  <si>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</si>
  <si>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</si>
  <si>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</si>
  <si>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</si>
  <si>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</si>
  <si>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</si>
  <si>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</si>
  <si>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</si>
  <si>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</si>
  <si>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</si>
  <si>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</si>
  <si>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</si>
  <si>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</si>
  <si>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</si>
  <si>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</si>
  <si>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</si>
  <si>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</si>
  <si>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</si>
  <si>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</si>
  <si>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</si>
  <si>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</si>
  <si>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</si>
  <si>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</si>
  <si>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</si>
  <si>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</si>
  <si>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</si>
  <si>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</si>
  <si>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</si>
  <si>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</si>
  <si>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</si>
  <si>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</si>
  <si>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</si>
  <si>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</si>
  <si>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</si>
  <si>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</si>
  <si>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</si>
  <si>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</si>
  <si>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</si>
  <si>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</si>
  <si>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</si>
  <si>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</si>
  <si>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</si>
  <si>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</si>
  <si>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</si>
  <si>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</si>
  <si>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</si>
  <si>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</si>
  <si>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</si>
  <si>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</si>
  <si>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</si>
  <si>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</si>
  <si>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</si>
  <si>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</si>
  <si>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</si>
  <si>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</si>
  <si>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</si>
  <si>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</si>
  <si>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</si>
  <si>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</si>
  <si>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</si>
  <si>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</si>
  <si>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</si>
  <si>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</si>
  <si>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</si>
  <si>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</si>
  <si>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</si>
  <si>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</si>
  <si>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</si>
  <si>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</si>
  <si>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</si>
  <si>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</si>
  <si>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</si>
  <si>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</si>
  <si>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</si>
  <si>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</si>
  <si>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</si>
  <si>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</si>
  <si>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</si>
  <si>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</si>
  <si>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</si>
  <si>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</si>
  <si>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</si>
  <si>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</si>
  <si>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</si>
  <si>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</si>
  <si>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</si>
  <si>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</si>
  <si>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</si>
  <si>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</si>
  <si>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</si>
  <si>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</si>
  <si>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</si>
  <si>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</si>
  <si>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</si>
  <si>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</si>
  <si>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</si>
  <si>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</si>
  <si>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</si>
  <si>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</si>
  <si>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</si>
  <si>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</si>
  <si>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</si>
  <si>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</si>
  <si>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</si>
  <si>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</si>
  <si>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</si>
  <si>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</si>
  <si>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</si>
  <si>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</si>
  <si>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</si>
  <si>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</si>
  <si>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</si>
  <si>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</si>
  <si>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</si>
  <si>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</si>
  <si>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</si>
  <si>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</si>
  <si>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</si>
  <si>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</si>
  <si>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</si>
  <si>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</si>
  <si>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</si>
  <si>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</si>
  <si>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</si>
  <si>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</si>
  <si>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</si>
  <si>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</si>
  <si>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</si>
  <si>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</si>
  <si>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</si>
  <si>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</si>
  <si>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</si>
  <si>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</si>
  <si>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</si>
  <si>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</si>
  <si>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</si>
  <si>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</si>
  <si>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</si>
  <si>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</si>
  <si>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</si>
  <si>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</si>
  <si>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</si>
  <si>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</si>
  <si>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</si>
  <si>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</si>
  <si>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</si>
  <si>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</si>
  <si>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</si>
  <si>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</si>
  <si>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</si>
  <si>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</si>
  <si>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</si>
  <si>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</si>
  <si>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</si>
  <si>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</si>
  <si>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</si>
  <si>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</si>
  <si>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</si>
  <si>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</si>
  <si>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</si>
  <si>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</si>
  <si>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</si>
  <si>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</si>
  <si>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</si>
  <si>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</si>
  <si>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</si>
  <si>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</si>
  <si>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</si>
  <si>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</si>
  <si>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</si>
  <si>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</si>
  <si>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</si>
  <si>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</si>
  <si>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</si>
  <si>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</si>
  <si>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</si>
  <si>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</si>
  <si>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</si>
  <si>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</si>
  <si>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</si>
  <si>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</si>
  <si>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</si>
  <si>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</si>
  <si>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</si>
  <si>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</si>
  <si>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</si>
  <si>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</si>
  <si>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</si>
  <si>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</si>
  <si>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</si>
  <si>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</si>
  <si>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</si>
  <si>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</si>
  <si>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</si>
  <si>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</si>
  <si>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</si>
  <si>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</si>
  <si>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</si>
  <si>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</si>
  <si>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</si>
  <si>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</si>
  <si>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</si>
  <si>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</si>
  <si>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</si>
  <si>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</si>
  <si>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</si>
  <si>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</si>
  <si>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</si>
  <si>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</si>
  <si>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</si>
  <si>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</si>
  <si>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</si>
  <si>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</si>
  <si>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</si>
  <si>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</si>
  <si>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</si>
  <si>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</si>
  <si>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</si>
  <si>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</si>
  <si>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</si>
  <si>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</si>
  <si>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</si>
  <si>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</si>
  <si>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</si>
  <si>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</si>
  <si>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</si>
  <si>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</si>
  <si>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</si>
  <si>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</si>
  <si>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</si>
  <si>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</si>
  <si>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</si>
  <si>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</si>
  <si>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</si>
  <si>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</si>
  <si>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</si>
  <si>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</si>
  <si>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</si>
  <si>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</si>
  <si>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</si>
  <si>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</si>
  <si>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</si>
  <si>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</si>
  <si>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</si>
  <si>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</si>
  <si>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</si>
  <si>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</si>
  <si>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</si>
  <si>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</si>
  <si>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</si>
  <si>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</si>
  <si>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</si>
  <si>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</si>
  <si>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</si>
  <si>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</si>
  <si>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</si>
  <si>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</si>
  <si>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</si>
  <si>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</si>
  <si>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</si>
  <si>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</si>
  <si>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</si>
  <si>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</si>
  <si>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</si>
  <si>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</si>
  <si>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</si>
  <si>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</si>
  <si>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</si>
  <si>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</si>
  <si>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</si>
  <si>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</si>
  <si>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</si>
  <si>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</si>
  <si>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</si>
  <si>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</si>
  <si>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</si>
  <si>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</si>
  <si>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</si>
  <si>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</si>
  <si>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</si>
  <si>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</si>
  <si>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</si>
  <si>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</si>
  <si>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</si>
  <si>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</si>
  <si>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</si>
  <si>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</si>
  <si>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</si>
  <si>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</si>
  <si>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</si>
  <si>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</si>
  <si>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</si>
  <si>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</si>
  <si>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</si>
  <si>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</si>
  <si>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</si>
  <si>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</si>
  <si>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</si>
  <si>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</si>
  <si>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</si>
  <si>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</si>
  <si>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</si>
  <si>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</si>
  <si>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</si>
  <si>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</si>
  <si>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</si>
  <si>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</si>
  <si>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</si>
  <si>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</si>
  <si>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</si>
  <si>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</si>
  <si>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</si>
  <si>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</si>
  <si>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</si>
  <si>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</si>
  <si>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</si>
  <si>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</si>
  <si>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</si>
  <si>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</si>
  <si>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</si>
  <si>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</si>
  <si>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</si>
  <si>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</si>
  <si>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</si>
  <si>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</si>
  <si>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</si>
  <si>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</si>
  <si>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</si>
  <si>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</si>
  <si>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</si>
  <si>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</si>
  <si>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</si>
  <si>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</si>
  <si>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</si>
  <si>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</si>
  <si>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</si>
  <si>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</si>
  <si>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</si>
  <si>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</si>
  <si>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</si>
  <si>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</si>
  <si>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</si>
  <si>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</si>
  <si>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</si>
  <si>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</si>
  <si>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</si>
  <si>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</si>
  <si>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</si>
  <si>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</si>
  <si>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</si>
  <si>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</si>
  <si>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</si>
  <si>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</si>
  <si>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</si>
  <si>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</si>
  <si>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</si>
  <si>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</si>
  <si>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</si>
  <si>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</si>
  <si>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</si>
  <si>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</si>
  <si>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</si>
  <si>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</si>
  <si>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</si>
  <si>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</si>
  <si>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</si>
  <si>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</si>
  <si>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</si>
  <si>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</si>
  <si>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</si>
  <si>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</si>
  <si>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</si>
  <si>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</si>
  <si>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</si>
  <si>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</si>
  <si>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</si>
  <si>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</si>
  <si>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</si>
  <si>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</si>
  <si>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</si>
  <si>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</si>
  <si>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</si>
  <si>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</si>
  <si>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</si>
  <si>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</si>
  <si>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</si>
  <si>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</si>
  <si>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</si>
  <si>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</si>
  <si>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</si>
  <si>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</si>
  <si>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</si>
  <si>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</si>
  <si>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</si>
  <si>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</si>
  <si>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</si>
  <si>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</si>
  <si>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</si>
  <si>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</si>
  <si>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</si>
  <si>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</si>
  <si>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</si>
  <si>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</si>
  <si>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</si>
  <si>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</si>
  <si>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</si>
  <si>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</si>
  <si>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</si>
  <si>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</si>
  <si>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</si>
  <si>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</si>
  <si>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</si>
  <si>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</si>
  <si>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</si>
  <si>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</si>
  <si>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</si>
  <si>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</si>
  <si>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</si>
  <si>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</si>
  <si>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</si>
  <si>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</si>
  <si>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</si>
  <si>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</si>
  <si>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</si>
  <si>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</si>
  <si>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</si>
  <si>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</si>
  <si>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</si>
  <si>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</si>
  <si>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</si>
  <si>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</si>
  <si>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</si>
  <si>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</si>
  <si>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</si>
  <si>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</si>
  <si>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</si>
  <si>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</si>
  <si>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</si>
  <si>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</si>
  <si>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</si>
  <si>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</si>
  <si>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</si>
  <si>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</si>
  <si>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</si>
  <si>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</si>
  <si>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</si>
  <si>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</si>
  <si>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</si>
  <si>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</si>
  <si>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</si>
  <si>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</si>
  <si>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</si>
  <si>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</si>
  <si>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</si>
  <si>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</si>
  <si>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</si>
  <si>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</si>
  <si>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</si>
  <si>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</si>
  <si>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</si>
  <si>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</si>
  <si>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</si>
  <si>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</si>
  <si>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</si>
  <si>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</si>
  <si>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</si>
  <si>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</si>
  <si>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</si>
  <si>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</si>
  <si>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</si>
  <si>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</si>
  <si>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</si>
  <si>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</si>
  <si>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</si>
  <si>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</si>
  <si>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</si>
  <si>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</si>
  <si>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</si>
  <si>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</si>
  <si>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</si>
  <si>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</si>
  <si>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</si>
  <si>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</si>
  <si>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</si>
  <si>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</si>
  <si>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</si>
  <si>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</si>
  <si>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</si>
  <si>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</si>
  <si>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</si>
  <si>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</si>
  <si>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</si>
  <si>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</si>
  <si>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</si>
  <si>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</si>
  <si>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</si>
  <si>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</si>
  <si>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</si>
  <si>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</si>
  <si>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</si>
  <si>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</si>
  <si>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</si>
  <si>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</si>
  <si>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</si>
  <si>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</si>
  <si>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</si>
  <si>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</si>
  <si>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</si>
  <si>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</si>
  <si>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</si>
  <si>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</si>
  <si>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</si>
  <si>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</si>
  <si>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</si>
  <si>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</si>
  <si>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</si>
  <si>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</si>
  <si>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</si>
  <si>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</si>
  <si>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</si>
  <si>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</si>
  <si>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</si>
  <si>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</si>
  <si>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</si>
  <si>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</si>
  <si>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</si>
  <si>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</si>
  <si>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</si>
  <si>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</si>
  <si>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</si>
  <si>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</si>
  <si>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</si>
  <si>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</si>
  <si>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</si>
  <si>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</si>
  <si>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</si>
  <si>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</si>
  <si>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</si>
  <si>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</si>
  <si>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</si>
  <si>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</si>
  <si>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</si>
  <si>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</si>
  <si>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</si>
  <si>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</si>
  <si>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</si>
  <si>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</si>
  <si>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</si>
  <si>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</si>
  <si>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</si>
  <si>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</si>
  <si>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</si>
  <si>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</si>
  <si>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</si>
  <si>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</si>
  <si>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</si>
  <si>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</si>
  <si>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</si>
  <si>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</si>
  <si>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</si>
  <si>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</si>
  <si>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</si>
  <si>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</si>
  <si>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</si>
  <si>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</si>
  <si>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</si>
  <si>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</si>
  <si>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</si>
  <si>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</si>
  <si>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</si>
  <si>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</si>
  <si>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</si>
  <si>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</si>
  <si>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</si>
  <si>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</si>
  <si>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</si>
  <si>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</si>
  <si>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</si>
  <si>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</si>
  <si>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</si>
  <si>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</si>
  <si>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</si>
  <si>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</si>
  <si>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</si>
  <si>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</si>
  <si>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</si>
  <si>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</si>
  <si>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</si>
  <si>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</si>
  <si>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</si>
  <si>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</si>
  <si>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</si>
  <si>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</si>
  <si>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</si>
  <si>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</si>
  <si>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</si>
  <si>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</si>
  <si>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</si>
  <si>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</si>
  <si>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</si>
  <si>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</si>
  <si>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</si>
  <si>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</si>
  <si>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</si>
  <si>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</si>
  <si>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</si>
  <si>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</si>
  <si>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</si>
  <si>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</si>
  <si>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</si>
  <si>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</si>
  <si>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</si>
  <si>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</si>
  <si>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</si>
  <si>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</si>
  <si>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</si>
  <si>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</si>
  <si>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</si>
  <si>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</si>
  <si>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</si>
  <si>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</si>
  <si>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</si>
  <si>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</si>
  <si>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</si>
  <si>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</si>
  <si>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</si>
  <si>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</si>
  <si>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</si>
  <si>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</si>
  <si>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</si>
  <si>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</si>
  <si>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</si>
  <si>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</si>
  <si>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</si>
  <si>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</si>
  <si>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</si>
  <si>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</si>
  <si>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</si>
  <si>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</si>
  <si>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</si>
  <si>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</si>
  <si>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</si>
  <si>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</si>
  <si>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</si>
  <si>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</si>
  <si>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</si>
  <si>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</si>
  <si>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</si>
  <si>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</si>
  <si>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</si>
  <si>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</si>
  <si>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</si>
  <si>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</si>
  <si>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</si>
  <si>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</si>
  <si>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</si>
  <si>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</si>
  <si>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</si>
  <si>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</si>
  <si>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</si>
  <si>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</si>
  <si>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</si>
  <si>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</si>
  <si>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</si>
  <si>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</si>
  <si>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</si>
  <si>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</si>
  <si>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</si>
  <si>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</si>
  <si>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</si>
  <si>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</si>
  <si>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</si>
  <si>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</si>
  <si>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</si>
  <si>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</si>
  <si>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</si>
  <si>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</si>
  <si>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</si>
  <si>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</si>
  <si>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</si>
  <si>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</si>
  <si>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</si>
  <si>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</si>
  <si>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</si>
  <si>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</si>
  <si>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</si>
  <si>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</si>
  <si>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</si>
  <si>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</si>
  <si>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</si>
  <si>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</si>
  <si>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</si>
  <si>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</si>
  <si>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</si>
  <si>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</si>
  <si>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</si>
  <si>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</si>
  <si>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</si>
  <si>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</si>
  <si>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</si>
  <si>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</si>
  <si>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</si>
  <si>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</si>
  <si>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</si>
  <si>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</si>
  <si>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</si>
  <si>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</si>
  <si>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</si>
  <si>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</si>
  <si>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</si>
  <si>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</si>
  <si>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</si>
  <si>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</si>
  <si>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</si>
  <si>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</si>
  <si>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</si>
  <si>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</si>
  <si>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</si>
  <si>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</si>
  <si>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</si>
  <si>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</si>
  <si>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</si>
  <si>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</si>
  <si>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</si>
  <si>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</si>
  <si>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</si>
  <si>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</si>
  <si>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</si>
  <si>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</si>
  <si>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</si>
  <si>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</si>
  <si>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</si>
  <si>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</si>
  <si>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</si>
  <si>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</si>
  <si>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</si>
  <si>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</si>
  <si>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</si>
  <si>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</si>
  <si>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</si>
  <si>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</si>
  <si>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</si>
  <si>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</si>
  <si>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</si>
  <si>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</si>
  <si>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</si>
  <si>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</si>
  <si>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</si>
  <si>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</si>
  <si>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</si>
  <si>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</si>
  <si>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</si>
  <si>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</si>
  <si>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</si>
  <si>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</si>
  <si>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</si>
  <si>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</si>
  <si>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</si>
  <si>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</si>
  <si>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</si>
  <si>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</si>
  <si>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</si>
  <si>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</si>
  <si>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</si>
  <si>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</si>
  <si>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</si>
  <si>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</si>
  <si>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</si>
  <si>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</si>
  <si>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</si>
  <si>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</si>
  <si>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</si>
  <si>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</si>
  <si>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</si>
  <si>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</si>
  <si>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</si>
  <si>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</si>
  <si>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</si>
  <si>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</si>
  <si>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</si>
  <si>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</si>
  <si>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</si>
  <si>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</si>
  <si>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</si>
  <si>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</si>
  <si>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</si>
  <si>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</si>
  <si>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</si>
  <si>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</si>
  <si>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</si>
  <si>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</si>
  <si>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</si>
  <si>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</si>
  <si>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</si>
  <si>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</si>
  <si>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</si>
  <si>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</si>
  <si>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</si>
  <si>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</si>
  <si>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</si>
  <si>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</si>
  <si>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</si>
  <si>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</si>
  <si>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</si>
  <si>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</si>
  <si>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</si>
  <si>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</si>
  <si>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</si>
  <si>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</si>
  <si>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</si>
  <si>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</si>
  <si>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</si>
  <si>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</si>
  <si>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</si>
  <si>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</si>
  <si>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</si>
  <si>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</si>
  <si>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</si>
  <si>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</si>
  <si>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</si>
  <si>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</si>
  <si>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</si>
  <si>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</si>
  <si>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</si>
  <si>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</si>
  <si>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</si>
  <si>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</si>
  <si>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</si>
  <si>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</si>
  <si>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</si>
  <si>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</si>
  <si>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</si>
  <si>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</si>
  <si>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</si>
  <si>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</si>
  <si>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</si>
  <si>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</si>
  <si>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</si>
  <si>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</si>
  <si>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</si>
  <si>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</si>
  <si>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</si>
  <si>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</si>
  <si>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</si>
  <si>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</si>
  <si>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</si>
  <si>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</si>
  <si>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</si>
  <si>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</si>
  <si>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</si>
  <si>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</si>
  <si>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</si>
  <si>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</si>
  <si>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</si>
  <si>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</si>
  <si>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</si>
  <si>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</si>
  <si>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</si>
  <si>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</si>
  <si>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</si>
  <si>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</si>
  <si>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</si>
  <si>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</si>
  <si>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</si>
  <si>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</si>
  <si>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</si>
  <si>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</si>
  <si>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</si>
  <si>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</si>
  <si>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</si>
  <si>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</si>
  <si>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</si>
  <si>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</si>
  <si>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</si>
  <si>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</si>
  <si>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</si>
  <si>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</si>
  <si>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</si>
  <si>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</si>
  <si>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</si>
  <si>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</si>
  <si>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</si>
  <si>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</si>
  <si>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</si>
  <si>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</si>
  <si>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</si>
  <si>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</si>
  <si>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</si>
  <si>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</si>
  <si>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</si>
  <si>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</si>
  <si>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</si>
  <si>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</si>
  <si>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</si>
  <si>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</si>
  <si>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</si>
  <si>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</si>
  <si>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</si>
  <si>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</si>
  <si>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</si>
  <si>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</si>
  <si>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</si>
  <si>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</si>
  <si>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</si>
  <si>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</si>
  <si>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</si>
  <si>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</si>
  <si>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</si>
  <si>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</si>
  <si>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</si>
  <si>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</si>
  <si>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</si>
  <si>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</si>
  <si>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</si>
  <si>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</si>
  <si>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</si>
  <si>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</si>
  <si>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</si>
  <si>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</si>
  <si>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</si>
  <si>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</si>
  <si>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</si>
  <si>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</si>
  <si>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</si>
  <si>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</si>
  <si>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</si>
  <si>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</si>
  <si>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</si>
  <si>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</si>
  <si>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</si>
  <si>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</si>
  <si>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</si>
  <si>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</si>
  <si>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</si>
  <si>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</si>
  <si>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</si>
  <si>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</si>
  <si>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</si>
  <si>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</si>
  <si>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</si>
  <si>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</si>
  <si>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</si>
  <si>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</si>
  <si>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</si>
  <si>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</si>
  <si>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</si>
  <si>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</si>
  <si>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</si>
  <si>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</si>
  <si>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</si>
  <si>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</si>
  <si>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</si>
  <si>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</si>
  <si>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</si>
  <si>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</si>
  <si>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</si>
  <si>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</si>
  <si>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</si>
  <si>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</si>
  <si>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</si>
  <si>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</si>
  <si>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</si>
  <si>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</si>
  <si>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</si>
  <si>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</si>
  <si>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</si>
  <si>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</si>
  <si>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</si>
  <si>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</si>
  <si>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</si>
  <si>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</si>
  <si>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</si>
  <si>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</si>
  <si>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</si>
  <si>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</si>
  <si>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</si>
  <si>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</si>
  <si>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</si>
  <si>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</si>
  <si>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</si>
  <si>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</si>
  <si>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</si>
  <si>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</si>
  <si>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</si>
  <si>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</si>
  <si>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</si>
  <si>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</si>
  <si>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</si>
  <si>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</si>
  <si>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</si>
  <si>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</si>
  <si>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</si>
  <si>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</si>
  <si>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</si>
  <si>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</si>
  <si>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</si>
  <si>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</si>
  <si>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</si>
  <si>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</si>
  <si>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</si>
  <si>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</si>
  <si>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</si>
  <si>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</si>
  <si>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</si>
  <si>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</si>
  <si>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</si>
  <si>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</si>
  <si>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</si>
  <si>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</si>
  <si>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</si>
  <si>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</si>
  <si>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</si>
  <si>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</si>
  <si>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</si>
  <si>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</si>
  <si>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</si>
  <si>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</si>
  <si>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</si>
  <si>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</si>
  <si>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</si>
  <si>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</si>
  <si>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</si>
  <si>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</si>
  <si>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</si>
  <si>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</si>
  <si>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</si>
  <si>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</si>
  <si>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</si>
  <si>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</si>
  <si>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</si>
  <si>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</si>
  <si>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</si>
  <si>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</si>
  <si>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</si>
  <si>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</si>
  <si>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</si>
  <si>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</si>
  <si>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</si>
  <si>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</si>
  <si>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</si>
  <si>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</si>
  <si>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</si>
  <si>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</si>
  <si>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</si>
  <si>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</si>
  <si>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</si>
  <si>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</si>
  <si>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</si>
  <si>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</si>
  <si>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</si>
  <si>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</si>
  <si>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</si>
  <si>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</si>
  <si>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</si>
  <si>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</si>
  <si>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</si>
  <si>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</si>
  <si>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</si>
  <si>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</si>
  <si>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</si>
  <si>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</si>
  <si>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</si>
  <si>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</si>
  <si>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</si>
  <si>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</si>
  <si>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</si>
  <si>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</si>
  <si>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</si>
  <si>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</si>
  <si>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</si>
  <si>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</si>
  <si>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</si>
  <si>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</si>
  <si>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</si>
  <si>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</si>
  <si>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</si>
  <si>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</si>
  <si>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</si>
  <si>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</si>
  <si>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</si>
  <si>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</si>
  <si>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</si>
  <si>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</si>
  <si>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</si>
  <si>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</si>
  <si>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</si>
  <si>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</si>
  <si>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</si>
  <si>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</si>
  <si>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</si>
  <si>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</si>
  <si>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</si>
  <si>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</si>
  <si>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</si>
  <si>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</si>
  <si>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</si>
  <si>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</si>
  <si>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</si>
  <si>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</si>
  <si>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</si>
  <si>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</si>
  <si>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</si>
  <si>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</si>
  <si>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</si>
  <si>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</si>
  <si>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</si>
  <si>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</si>
  <si>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</si>
  <si>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</si>
  <si>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</si>
  <si>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</si>
  <si>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</si>
  <si>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</si>
  <si>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</si>
  <si>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</si>
  <si>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</si>
  <si>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</si>
  <si>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</si>
  <si>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</si>
  <si>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</si>
  <si>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</si>
  <si>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</si>
  <si>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</si>
  <si>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</si>
  <si>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</si>
  <si>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</si>
  <si>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</si>
  <si>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</si>
  <si>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</si>
  <si>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</si>
  <si>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</si>
  <si>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</si>
  <si>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</si>
  <si>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</si>
  <si>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</si>
  <si>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</si>
  <si>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</si>
  <si>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</si>
  <si>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</si>
  <si>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</si>
  <si>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</si>
  <si>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</si>
  <si>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</si>
  <si>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</si>
  <si>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</si>
  <si>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</si>
  <si>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</si>
  <si>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</si>
  <si>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</si>
  <si>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</si>
  <si>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</si>
  <si>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</si>
  <si>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</si>
  <si>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</si>
  <si>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</si>
  <si>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</si>
  <si>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</si>
  <si>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</si>
  <si>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</si>
  <si>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</si>
  <si>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</si>
  <si>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</si>
  <si>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</si>
  <si>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</si>
  <si>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</si>
  <si>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</si>
  <si>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</si>
  <si>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</si>
  <si>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</si>
  <si>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</si>
  <si>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</si>
  <si>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</si>
  <si>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</si>
  <si>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</si>
  <si>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</si>
  <si>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</si>
  <si>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</si>
  <si>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</si>
  <si>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</si>
  <si>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</si>
  <si>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</si>
  <si>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</si>
  <si>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</si>
  <si>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</si>
  <si>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</si>
  <si>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</si>
  <si>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</si>
  <si>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</si>
  <si>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</si>
  <si>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</si>
  <si>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</si>
  <si>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</si>
  <si>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</si>
  <si>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</si>
  <si>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</si>
  <si>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</si>
  <si>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</si>
  <si>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</si>
  <si>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</si>
  <si>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</si>
  <si>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</si>
  <si>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</si>
  <si>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</si>
  <si>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</si>
  <si>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</si>
  <si>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</si>
  <si>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</si>
  <si>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</si>
  <si>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</si>
  <si>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</si>
  <si>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</si>
  <si>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</si>
  <si>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</si>
  <si>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</si>
  <si>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</si>
  <si>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</si>
  <si>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</si>
  <si>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</si>
  <si>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</si>
  <si>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</si>
  <si>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</si>
  <si>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</si>
  <si>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</si>
  <si>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</si>
  <si>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</si>
  <si>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</si>
  <si>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</si>
  <si>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</si>
  <si>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</si>
  <si>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</si>
  <si>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</si>
  <si>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</si>
  <si>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</si>
  <si>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</si>
  <si>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</si>
  <si>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</si>
  <si>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</si>
  <si>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</si>
  <si>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</si>
  <si>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</si>
  <si>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</si>
  <si>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</si>
  <si>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</si>
  <si>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</si>
  <si>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</si>
  <si>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</si>
  <si>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</si>
  <si>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</si>
  <si>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</si>
  <si>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</si>
  <si>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</si>
  <si>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</si>
  <si>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</si>
  <si>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</si>
  <si>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</si>
  <si>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</si>
  <si>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</si>
  <si>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</si>
  <si>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</si>
  <si>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</si>
  <si>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</si>
  <si>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</si>
  <si>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</si>
  <si>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</si>
  <si>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</si>
  <si>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</si>
  <si>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</si>
  <si>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</si>
  <si>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</si>
  <si>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</si>
  <si>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</si>
  <si>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</si>
  <si>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</si>
  <si>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</si>
  <si>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</si>
  <si>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</si>
  <si>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</si>
  <si>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</si>
  <si>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</si>
  <si>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</si>
  <si>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</si>
  <si>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</si>
  <si>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</si>
  <si>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</si>
  <si>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</si>
  <si>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</si>
  <si>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</si>
  <si>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</si>
  <si>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</si>
  <si>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</si>
  <si>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</si>
  <si>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</si>
  <si>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</si>
  <si>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</si>
  <si>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</si>
  <si>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</si>
  <si>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</si>
  <si>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</si>
  <si>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</si>
  <si>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</si>
  <si>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</si>
  <si>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</si>
  <si>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</si>
  <si>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</si>
  <si>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</si>
  <si>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</si>
  <si>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</si>
  <si>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</si>
  <si>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</si>
  <si>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</si>
  <si>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</si>
  <si>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</si>
  <si>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</si>
  <si>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</si>
  <si>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</si>
  <si>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</si>
  <si>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</si>
  <si>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</si>
  <si>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</si>
  <si>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</si>
  <si>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</si>
  <si>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</si>
  <si>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</si>
  <si>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</si>
  <si>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</si>
  <si>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</si>
  <si>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</si>
  <si>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</si>
  <si>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</si>
  <si>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</si>
  <si>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</si>
  <si>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</si>
  <si>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</si>
  <si>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</si>
  <si>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</si>
  <si>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</si>
  <si>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</si>
  <si>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</si>
  <si>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</si>
  <si>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</si>
  <si>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</si>
  <si>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</si>
  <si>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</si>
  <si>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</si>
  <si>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</si>
  <si>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</si>
  <si>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</si>
  <si>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</si>
  <si>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</si>
  <si>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</si>
  <si>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</si>
  <si>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</si>
  <si>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</si>
  <si>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</si>
  <si>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</si>
  <si>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</si>
  <si>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</si>
  <si>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</si>
  <si>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</si>
  <si>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</si>
  <si>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</si>
  <si>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</si>
  <si>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</si>
  <si>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</si>
  <si>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</si>
  <si>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</si>
  <si>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</si>
  <si>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</si>
  <si>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</si>
  <si>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</si>
  <si>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</si>
  <si>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</si>
  <si>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</si>
  <si>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</si>
  <si>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</si>
  <si>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</si>
  <si>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</si>
  <si>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</si>
  <si>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</si>
  <si>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</si>
  <si>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</si>
  <si>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</si>
  <si>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</si>
  <si>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</si>
  <si>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</si>
  <si>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</si>
  <si>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</si>
  <si>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</si>
  <si>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</si>
  <si>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</si>
  <si>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</si>
  <si>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</si>
  <si>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</si>
  <si>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</si>
  <si>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</si>
  <si>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</si>
  <si>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</si>
  <si>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</si>
  <si>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</si>
  <si>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</si>
  <si>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</si>
  <si>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</si>
  <si>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</si>
  <si>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</si>
  <si>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</si>
  <si>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</si>
  <si>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</si>
  <si>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</si>
  <si>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</si>
  <si>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</si>
  <si>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</si>
  <si>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</si>
  <si>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</si>
  <si>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</si>
  <si>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</si>
  <si>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</si>
  <si>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</si>
  <si>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</si>
  <si>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</si>
  <si>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</si>
  <si>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</si>
  <si>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</si>
  <si>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</si>
  <si>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</si>
  <si>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</si>
  <si>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</si>
  <si>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</si>
  <si>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</si>
  <si>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</si>
  <si>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</si>
  <si>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</si>
  <si>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</si>
  <si>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</si>
  <si>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</si>
  <si>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</si>
  <si>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</si>
  <si>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</si>
  <si>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</si>
  <si>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</si>
  <si>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</si>
  <si>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</si>
  <si>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</si>
  <si>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</si>
  <si>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</si>
  <si>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</si>
  <si>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</si>
  <si>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</si>
  <si>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</si>
  <si>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</si>
  <si>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</si>
  <si>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</si>
  <si>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</si>
  <si>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</si>
  <si>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</si>
  <si>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</si>
  <si>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</si>
  <si>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</si>
  <si>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</si>
  <si>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</si>
  <si>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</si>
  <si>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</si>
  <si>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</si>
  <si>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</si>
  <si>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</si>
  <si>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</si>
  <si>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</si>
  <si>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</si>
  <si>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</si>
  <si>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</si>
  <si>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</si>
  <si>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</si>
  <si>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</si>
  <si>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</si>
  <si>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</si>
  <si>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</si>
  <si>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</si>
  <si>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</si>
  <si>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</si>
  <si>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</si>
  <si>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</si>
  <si>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</si>
  <si>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</si>
  <si>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</si>
  <si>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</si>
  <si>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</si>
  <si>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</si>
  <si>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</si>
  <si>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</si>
  <si>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</si>
  <si>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</si>
  <si>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</si>
  <si>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</si>
  <si>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</si>
  <si>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</si>
  <si>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</si>
  <si>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</si>
  <si>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</si>
  <si>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</si>
  <si>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</si>
  <si>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</si>
  <si>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</si>
  <si>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</si>
  <si>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</si>
  <si>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</si>
  <si>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</si>
  <si>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</si>
  <si>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</si>
  <si>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</si>
  <si>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</si>
  <si>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</si>
  <si>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</si>
  <si>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</si>
  <si>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</si>
  <si>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</si>
  <si>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</si>
  <si>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</si>
  <si>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</si>
  <si>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</si>
  <si>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</si>
  <si>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</si>
  <si>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</si>
  <si>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</si>
  <si>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</si>
  <si>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</si>
  <si>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</si>
  <si>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</si>
  <si>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</si>
  <si>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</si>
  <si>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</si>
  <si>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</si>
  <si>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</si>
  <si>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</si>
  <si>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</si>
  <si>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</si>
  <si>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</si>
  <si>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</si>
  <si>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</si>
  <si>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</si>
  <si>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</si>
  <si>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</si>
  <si>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</si>
  <si>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</si>
  <si>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</si>
  <si>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</si>
  <si>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</si>
  <si>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</si>
  <si>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</si>
  <si>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</si>
  <si>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</si>
  <si>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</si>
  <si>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</si>
  <si>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</si>
  <si>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</si>
  <si>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</si>
  <si>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</si>
  <si>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</si>
  <si>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</si>
  <si>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</si>
  <si>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</si>
  <si>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</si>
  <si>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</si>
  <si>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</si>
  <si>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</si>
  <si>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</si>
  <si>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</si>
  <si>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</si>
  <si>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</si>
  <si>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</si>
  <si>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</si>
  <si>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</si>
  <si>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</si>
  <si>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</si>
  <si>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</si>
  <si>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</si>
  <si>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</si>
  <si>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</si>
  <si>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</si>
  <si>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</si>
  <si>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</si>
  <si>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</si>
  <si>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</si>
  <si>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</si>
  <si>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</si>
  <si>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</si>
  <si>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</si>
  <si>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</si>
  <si>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</si>
  <si>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</si>
  <si>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</si>
  <si>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</si>
  <si>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</si>
  <si>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</si>
  <si>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</si>
  <si>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</si>
  <si>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</si>
  <si>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</si>
  <si>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</si>
  <si>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</si>
  <si>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</si>
  <si>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</si>
  <si>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</si>
  <si>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</si>
  <si>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</si>
  <si>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</si>
  <si>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</si>
  <si>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</si>
  <si>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</si>
  <si>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</si>
  <si>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</si>
  <si>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</si>
  <si>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</si>
  <si>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</si>
  <si>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</si>
  <si>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</si>
  <si>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</si>
  <si>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</si>
  <si>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</si>
  <si>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</si>
  <si>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</si>
  <si>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</si>
  <si>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</si>
  <si>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</si>
  <si>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</si>
  <si>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</si>
  <si>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</si>
  <si>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</si>
  <si>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</si>
  <si>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</si>
  <si>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</si>
  <si>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</si>
  <si>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</si>
  <si>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</si>
  <si>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</si>
  <si>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</si>
  <si>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</si>
  <si>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</si>
  <si>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</si>
  <si>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</si>
  <si>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</si>
  <si>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</si>
  <si>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</si>
  <si>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</si>
  <si>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</si>
  <si>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</si>
  <si>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</si>
  <si>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</si>
  <si>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</si>
  <si>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</si>
  <si>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</si>
  <si>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</si>
  <si>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</si>
  <si>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</si>
  <si>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</si>
  <si>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</si>
  <si>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</si>
  <si>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</si>
  <si>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</si>
  <si>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</si>
  <si>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</si>
  <si>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</si>
  <si>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</si>
  <si>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</si>
  <si>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</si>
  <si>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</si>
  <si>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</si>
  <si>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</si>
  <si>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</si>
  <si>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</si>
  <si>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</si>
  <si>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</si>
  <si>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</si>
  <si>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</si>
  <si>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</si>
  <si>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</si>
  <si>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</si>
  <si>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</si>
  <si>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</si>
  <si>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</si>
  <si>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</si>
  <si>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</si>
  <si>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</si>
  <si>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</si>
  <si>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</si>
  <si>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</si>
  <si>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</si>
  <si>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</si>
  <si>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</si>
  <si>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</si>
  <si>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</si>
  <si>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</si>
  <si>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</si>
  <si>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</si>
  <si>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</si>
  <si>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</si>
  <si>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</si>
  <si>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</si>
  <si>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</si>
  <si>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</si>
  <si>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</si>
  <si>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</si>
  <si>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</si>
  <si>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</si>
  <si>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</si>
  <si>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</si>
  <si>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</si>
  <si>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</si>
  <si>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</si>
  <si>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</si>
  <si>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</si>
  <si>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</si>
  <si>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</si>
  <si>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</si>
  <si>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</si>
  <si>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</si>
  <si>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</si>
  <si>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</si>
  <si>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</si>
  <si>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</si>
  <si>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</si>
  <si>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</si>
  <si>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</si>
  <si>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</si>
  <si>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</si>
  <si>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</si>
  <si>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</si>
  <si>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</si>
  <si>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</si>
  <si>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</si>
  <si>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</si>
  <si>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</si>
  <si>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</si>
  <si>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</si>
  <si>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</si>
  <si>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</si>
  <si>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</si>
  <si>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</si>
  <si>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</si>
  <si>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</si>
  <si>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</si>
  <si>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</si>
  <si>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</si>
  <si>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</si>
  <si>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</si>
  <si>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</si>
  <si>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</si>
  <si>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</si>
  <si>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</si>
  <si>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</si>
  <si>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</si>
  <si>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</si>
  <si>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</si>
  <si>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</si>
  <si>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</si>
  <si>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</si>
  <si>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</si>
  <si>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</si>
  <si>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</si>
  <si>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</si>
  <si>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</si>
  <si>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</si>
  <si>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</si>
  <si>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</si>
  <si>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</si>
  <si>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</si>
  <si>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</si>
  <si>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</si>
  <si>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</si>
  <si>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</si>
  <si>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</si>
  <si>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</si>
  <si>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</si>
  <si>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</si>
  <si>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</si>
  <si>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</si>
  <si>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</si>
  <si>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</si>
  <si>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</si>
  <si>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</si>
  <si>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</si>
  <si>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</si>
  <si>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</si>
  <si>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</si>
  <si>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</si>
  <si>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</si>
  <si>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</si>
  <si>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</si>
  <si>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</si>
  <si>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</si>
  <si>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</si>
  <si>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</si>
  <si>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</si>
  <si>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</si>
  <si>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</si>
  <si>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</si>
  <si>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</si>
  <si>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</si>
  <si>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</si>
  <si>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</si>
  <si>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</si>
  <si>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</si>
  <si>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</si>
  <si>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</si>
  <si>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</si>
  <si>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</si>
  <si>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</si>
  <si>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</si>
  <si>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</si>
  <si>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</si>
  <si>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</si>
  <si>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</si>
  <si>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</si>
  <si>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</si>
  <si>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</si>
  <si>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</si>
  <si>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</si>
  <si>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</si>
  <si>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</si>
  <si>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</si>
  <si>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</si>
  <si>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</si>
  <si>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</si>
  <si>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</si>
  <si>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</si>
  <si>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</si>
  <si>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</si>
  <si>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</si>
  <si>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</si>
  <si>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</si>
  <si>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</si>
  <si>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</si>
  <si>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</si>
  <si>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</si>
  <si>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</si>
  <si>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</si>
  <si>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</si>
  <si>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</si>
  <si>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</si>
  <si>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</si>
  <si>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</si>
  <si>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</si>
  <si>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</si>
  <si>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</si>
  <si>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</si>
  <si>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</si>
  <si>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</si>
  <si>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</si>
  <si>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</si>
  <si>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</si>
  <si>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</si>
  <si>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</si>
  <si>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</si>
  <si>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</si>
  <si>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</si>
  <si>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</si>
  <si>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</si>
  <si>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</si>
  <si>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</si>
  <si>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</si>
  <si>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</si>
  <si>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</si>
  <si>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</si>
  <si>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</si>
  <si>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</si>
  <si>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</si>
  <si>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</si>
  <si>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</si>
  <si>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</si>
  <si>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</si>
  <si>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</si>
  <si>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</si>
  <si>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</si>
  <si>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</si>
  <si>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</si>
  <si>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</si>
  <si>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</si>
  <si>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</si>
  <si>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</si>
  <si>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</si>
  <si>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</si>
  <si>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</si>
  <si>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</si>
  <si>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</si>
  <si>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</si>
  <si>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</si>
  <si>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</si>
  <si>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</si>
  <si>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</si>
  <si>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</si>
  <si>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</si>
  <si>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</si>
  <si>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</si>
  <si>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</si>
  <si>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</si>
  <si>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</si>
  <si>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</si>
  <si>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</si>
  <si>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</si>
  <si>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</si>
  <si>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</si>
  <si>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</si>
  <si>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</si>
  <si>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</si>
  <si>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</si>
  <si>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</si>
  <si>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</si>
  <si>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</si>
  <si>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</si>
  <si>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</si>
  <si>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</si>
  <si>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</si>
  <si>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</si>
  <si>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</si>
  <si>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</si>
  <si>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</si>
  <si>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</si>
  <si>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</si>
  <si>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</si>
  <si>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</si>
  <si>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</si>
  <si>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</si>
  <si>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</si>
  <si>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</si>
  <si>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</si>
  <si>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</si>
  <si>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</si>
  <si>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</si>
  <si>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</si>
  <si>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</si>
  <si>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</si>
  <si>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</si>
  <si>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</si>
  <si>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</si>
  <si>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</si>
  <si>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</si>
  <si>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</si>
  <si>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</si>
  <si>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</si>
  <si>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</si>
  <si>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</si>
  <si>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</si>
  <si>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</si>
  <si>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</si>
  <si>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</si>
  <si>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</si>
  <si>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</si>
  <si>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</si>
  <si>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</si>
  <si>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</si>
  <si>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</si>
  <si>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</si>
  <si>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</si>
  <si>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</si>
  <si>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</si>
  <si>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</si>
  <si>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</si>
  <si>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</si>
  <si>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</si>
  <si>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</si>
  <si>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</si>
  <si>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</si>
  <si>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</si>
  <si>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</si>
  <si>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</si>
  <si>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</si>
  <si>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</si>
  <si>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</si>
  <si>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</si>
  <si>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</si>
  <si>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</si>
  <si>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</si>
  <si>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</si>
  <si>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</si>
  <si>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</si>
  <si>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</si>
  <si>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</si>
  <si>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</si>
  <si>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</si>
  <si>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</si>
  <si>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</si>
  <si>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</si>
  <si>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</si>
  <si>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</si>
  <si>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</si>
  <si>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</si>
  <si>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</si>
  <si>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</si>
  <si>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</si>
  <si>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</si>
  <si>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</si>
  <si>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</si>
  <si>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</si>
  <si>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</si>
  <si>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</si>
  <si>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</si>
  <si>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</si>
  <si>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</si>
  <si>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</si>
  <si>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</si>
  <si>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</si>
  <si>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</si>
  <si>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</si>
  <si>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</si>
  <si>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</si>
  <si>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</si>
  <si>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</si>
  <si>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</si>
  <si>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</si>
  <si>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</si>
  <si>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</si>
  <si>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</si>
  <si>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</si>
  <si>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</si>
  <si>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</si>
  <si>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</si>
  <si>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</si>
  <si>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</si>
  <si>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</si>
  <si>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</si>
  <si>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</si>
  <si>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</si>
  <si>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</si>
  <si>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</si>
  <si>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</si>
  <si>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</si>
  <si>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</si>
  <si>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</si>
  <si>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</si>
  <si>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</si>
  <si>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</si>
  <si>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</si>
  <si>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</si>
  <si>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</si>
  <si>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</si>
  <si>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</si>
  <si>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</si>
  <si>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</si>
  <si>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</si>
  <si>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</si>
  <si>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</si>
  <si>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</si>
  <si>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</si>
  <si>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</si>
  <si>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</si>
  <si>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</si>
  <si>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</si>
  <si>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</si>
  <si>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</si>
  <si>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</si>
  <si>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</si>
  <si>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</si>
  <si>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</si>
  <si>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</si>
  <si>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</si>
  <si>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</si>
  <si>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</si>
  <si>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</si>
  <si>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</si>
  <si>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</si>
  <si>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</si>
  <si>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</si>
  <si>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</si>
  <si>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</si>
  <si>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</si>
  <si>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</si>
  <si>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</si>
  <si>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</si>
  <si>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</si>
  <si>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</si>
  <si>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</si>
  <si>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</si>
  <si>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</si>
  <si>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</si>
  <si>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</si>
  <si>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</si>
  <si>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</si>
  <si>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</si>
  <si>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</si>
  <si>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</si>
  <si>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</si>
  <si>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</si>
  <si>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</si>
  <si>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</si>
  <si>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</si>
  <si>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</si>
  <si>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</si>
  <si>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</si>
  <si>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</si>
  <si>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</si>
  <si>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</si>
  <si>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</si>
  <si>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</si>
  <si>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</si>
  <si>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</si>
  <si>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</si>
  <si>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</si>
  <si>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</si>
  <si>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</si>
  <si>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</si>
  <si>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</si>
  <si>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</si>
  <si>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</si>
  <si>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</si>
  <si>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</si>
  <si>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</si>
  <si>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</si>
  <si>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</si>
  <si>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</si>
  <si>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</si>
  <si>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</si>
  <si>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</si>
  <si>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</si>
  <si>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</si>
  <si>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</si>
  <si>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</si>
  <si>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</si>
  <si>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</si>
  <si>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</si>
  <si>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</si>
  <si>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</si>
  <si>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</si>
  <si>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</si>
  <si>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</si>
  <si>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</si>
  <si>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</si>
  <si>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</si>
  <si>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</si>
  <si>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</si>
  <si>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</si>
  <si>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</si>
  <si>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</si>
  <si>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</si>
  <si>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</si>
  <si>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</si>
  <si>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</si>
  <si>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</si>
  <si>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</si>
  <si>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</si>
  <si>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</si>
  <si>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</si>
  <si>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</si>
  <si>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</si>
  <si>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</si>
  <si>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</si>
  <si>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</si>
  <si>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</si>
  <si>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</si>
  <si>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</si>
  <si>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</si>
  <si>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</si>
  <si>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</si>
  <si>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</si>
  <si>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</si>
  <si>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</si>
  <si>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</si>
  <si>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</si>
  <si>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</si>
  <si>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</si>
  <si>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</si>
  <si>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</si>
  <si>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</si>
  <si>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</si>
  <si>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</si>
  <si>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</si>
  <si>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</si>
  <si>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</si>
  <si>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</si>
  <si>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</si>
  <si>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</si>
  <si>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</si>
  <si>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</si>
  <si>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</si>
  <si>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</si>
  <si>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</si>
  <si>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</si>
  <si>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</si>
  <si>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</si>
  <si>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</si>
  <si>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</si>
  <si>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</si>
  <si>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</si>
  <si>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</si>
  <si>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</si>
  <si>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</si>
  <si>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</si>
  <si>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</si>
  <si>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</si>
  <si>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</si>
  <si>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</si>
  <si>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</si>
  <si>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</si>
  <si>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</si>
  <si>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</si>
  <si>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</si>
  <si>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</si>
  <si>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</si>
  <si>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</si>
  <si>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</si>
  <si>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</si>
  <si>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</si>
  <si>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</si>
  <si>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</si>
  <si>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</si>
  <si>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</si>
  <si>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</si>
  <si>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</si>
  <si>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</si>
  <si>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</si>
  <si>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</si>
  <si>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</si>
  <si>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</si>
  <si>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</si>
  <si>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</si>
  <si>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</si>
  <si>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</si>
  <si>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</si>
  <si>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</si>
  <si>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</si>
  <si>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</si>
  <si>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</si>
  <si>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</si>
  <si>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</si>
  <si>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</si>
  <si>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</si>
  <si>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</si>
  <si>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</si>
  <si>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</si>
  <si>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</si>
  <si>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</si>
  <si>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</si>
  <si>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</si>
  <si>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</si>
  <si>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</si>
  <si>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</si>
  <si>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</si>
  <si>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</si>
  <si>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</si>
  <si>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</si>
  <si>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</si>
  <si>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</si>
  <si>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</si>
  <si>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</si>
  <si>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</si>
  <si>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</si>
  <si>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</si>
  <si>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</si>
  <si>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</si>
  <si>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</si>
  <si>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</si>
  <si>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</si>
  <si>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</si>
  <si>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</si>
  <si>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</si>
  <si>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</si>
  <si>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</si>
  <si>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</si>
  <si>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</si>
  <si>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</si>
  <si>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</si>
  <si>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</si>
  <si>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</si>
  <si>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</si>
  <si>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</si>
  <si>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</si>
  <si>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</si>
  <si>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</si>
  <si>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</si>
  <si>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</si>
  <si>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</si>
  <si>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</si>
  <si>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</si>
  <si>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</si>
  <si>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</si>
  <si>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</si>
  <si>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</si>
  <si>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</si>
  <si>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</si>
  <si>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</si>
  <si>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</si>
  <si>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</si>
  <si>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</si>
  <si>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</si>
  <si>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</si>
  <si>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</si>
  <si>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</si>
  <si>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</si>
  <si>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</si>
  <si>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</si>
  <si>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</si>
  <si>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</si>
  <si>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</si>
  <si>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</si>
  <si>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</si>
  <si>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</si>
  <si>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</si>
  <si>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</si>
  <si>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</si>
  <si>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</si>
  <si>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</si>
  <si>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</si>
  <si>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</si>
  <si>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</si>
  <si>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</si>
  <si>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</si>
  <si>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</si>
  <si>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</si>
  <si>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</si>
  <si>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</si>
  <si>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</si>
  <si>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</si>
  <si>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</si>
  <si>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</si>
  <si>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</si>
  <si>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</si>
  <si>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</si>
  <si>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</si>
  <si>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</si>
  <si>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</si>
  <si>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</si>
  <si>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</si>
  <si>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</si>
  <si>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</si>
  <si>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</si>
  <si>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</si>
  <si>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</si>
  <si>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</si>
  <si>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</si>
  <si>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</si>
  <si>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</si>
  <si>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</si>
  <si>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</si>
  <si>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</si>
  <si>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</si>
  <si>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</si>
  <si>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</si>
  <si>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</si>
  <si>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</si>
  <si>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</si>
  <si>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</si>
  <si>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</si>
  <si>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</si>
  <si>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</si>
  <si>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</si>
  <si>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</si>
  <si>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</si>
  <si>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</si>
  <si>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</si>
  <si>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</si>
  <si>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</si>
  <si>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</si>
  <si>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</si>
  <si>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</si>
  <si>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</si>
  <si>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</si>
  <si>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</si>
  <si>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</si>
  <si>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</si>
  <si>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</si>
  <si>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</si>
  <si>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</si>
  <si>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</si>
  <si>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</si>
  <si>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</si>
  <si>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</si>
  <si>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</si>
  <si>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</si>
  <si>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</si>
  <si>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</si>
  <si>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</si>
  <si>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</si>
  <si>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</si>
  <si>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</si>
  <si>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</si>
  <si>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</si>
  <si>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</si>
  <si>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</si>
  <si>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</si>
  <si>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</si>
  <si>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</si>
  <si>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</si>
  <si>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</si>
  <si>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</si>
  <si>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</si>
  <si>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</si>
  <si>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</si>
  <si>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</si>
  <si>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</si>
  <si>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</si>
  <si>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</si>
  <si>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</si>
  <si>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</si>
  <si>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</si>
  <si>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</si>
  <si>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</si>
  <si>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</si>
  <si>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</si>
  <si>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</si>
  <si>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</si>
  <si>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</si>
  <si>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</si>
  <si>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</si>
  <si>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</si>
  <si>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</si>
  <si>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</si>
  <si>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</si>
  <si>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</si>
  <si>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</si>
  <si>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</si>
  <si>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</si>
  <si>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</si>
  <si>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</si>
  <si>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</si>
  <si>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</si>
  <si>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</si>
  <si>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</si>
  <si>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</si>
  <si>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</si>
  <si>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</si>
  <si>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</si>
  <si>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</si>
  <si>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</si>
  <si>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</si>
  <si>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</si>
  <si>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</si>
  <si>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</si>
  <si>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</si>
  <si>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</si>
  <si>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</si>
  <si>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</si>
  <si>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</si>
  <si>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</si>
  <si>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</si>
  <si>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</si>
  <si>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</si>
  <si>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</si>
  <si>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</si>
  <si>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</si>
  <si>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</si>
  <si>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</si>
  <si>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</si>
  <si>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</si>
  <si>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</si>
  <si>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</si>
  <si>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</si>
  <si>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</si>
  <si>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</si>
  <si>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</si>
  <si>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</si>
  <si>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</si>
  <si>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</si>
  <si>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</si>
  <si>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</si>
  <si>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</si>
  <si>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</si>
  <si>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</si>
  <si>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</si>
  <si>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</si>
  <si>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</si>
  <si>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</si>
  <si>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</si>
  <si>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</si>
  <si>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</si>
  <si>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</si>
  <si>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</si>
  <si>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</si>
  <si>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</si>
  <si>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</si>
  <si>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</si>
  <si>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</si>
  <si>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</si>
  <si>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</si>
  <si>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</si>
  <si>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</si>
  <si>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</si>
  <si>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</si>
  <si>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</si>
  <si>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</si>
  <si>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</si>
  <si>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</si>
  <si>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</si>
  <si>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</si>
  <si>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</si>
  <si>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</si>
  <si>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</si>
  <si>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</si>
  <si>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</si>
  <si>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</si>
  <si>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</si>
  <si>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</si>
  <si>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</si>
  <si>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</si>
  <si>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</si>
  <si>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</si>
  <si>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</si>
  <si>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</si>
  <si>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</si>
  <si>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</si>
  <si>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</si>
  <si>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</si>
  <si>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</si>
  <si>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</si>
  <si>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</si>
  <si>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</si>
  <si>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</si>
  <si>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</si>
  <si>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</si>
  <si>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</si>
  <si>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</si>
  <si>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</si>
  <si>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</si>
  <si>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</si>
  <si>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</si>
  <si>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</si>
  <si>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</si>
  <si>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</si>
  <si>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</si>
  <si>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</si>
  <si>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</si>
  <si>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</si>
  <si>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</si>
  <si>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</si>
  <si>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</si>
  <si>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</si>
  <si>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</si>
  <si>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</si>
  <si>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</si>
  <si>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</si>
  <si>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</si>
  <si>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</si>
  <si>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</si>
  <si>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</si>
  <si>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</si>
  <si>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</si>
  <si>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</si>
  <si>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</si>
  <si>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</si>
  <si>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</si>
  <si>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</si>
  <si>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</si>
  <si>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</si>
  <si>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</si>
  <si>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</si>
  <si>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</si>
  <si>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</si>
  <si>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</si>
  <si>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</si>
  <si>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</si>
  <si>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</si>
  <si>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</si>
  <si>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</si>
  <si>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</si>
  <si>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</si>
  <si>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</si>
  <si>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</si>
  <si>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</si>
  <si>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</si>
  <si>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</si>
  <si>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</si>
  <si>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</si>
  <si>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</si>
  <si>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</si>
  <si>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</si>
  <si>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</si>
  <si>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</si>
  <si>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</si>
  <si>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</si>
  <si>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</si>
  <si>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</si>
  <si>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</si>
  <si>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</si>
  <si>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</si>
  <si>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</si>
  <si>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</si>
  <si>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</si>
  <si>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</si>
  <si>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</si>
  <si>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</si>
  <si>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</si>
  <si>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</si>
  <si>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</si>
  <si>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</si>
  <si>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</si>
  <si>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</si>
  <si>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</si>
  <si>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</si>
  <si>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</si>
  <si>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</si>
  <si>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</si>
  <si>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</si>
  <si>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</si>
  <si>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</si>
  <si>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</si>
  <si>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</si>
  <si>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</si>
  <si>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</si>
  <si>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</si>
  <si>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</si>
  <si>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</si>
  <si>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</si>
  <si>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</si>
  <si>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</si>
  <si>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</si>
  <si>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</si>
  <si>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</si>
  <si>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</si>
  <si>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</si>
  <si>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</si>
  <si>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</si>
  <si>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</si>
  <si>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</si>
  <si>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</si>
  <si>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</si>
  <si>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</si>
  <si>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</si>
  <si>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</si>
  <si>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</si>
  <si>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</si>
  <si>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</si>
  <si>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</si>
  <si>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</si>
  <si>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</si>
  <si>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</si>
  <si>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</si>
  <si>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</si>
  <si>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</si>
  <si>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</si>
  <si>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</si>
  <si>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</si>
  <si>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</si>
  <si>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</si>
  <si>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</si>
  <si>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</si>
  <si>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</si>
  <si>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</si>
  <si>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</si>
  <si>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</si>
  <si>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</si>
  <si>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</si>
  <si>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</si>
  <si>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</si>
  <si>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</si>
  <si>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</si>
  <si>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</si>
  <si>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</si>
  <si>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</si>
  <si>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</si>
  <si>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</si>
  <si>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</si>
  <si>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</si>
  <si>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</si>
  <si>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</si>
  <si>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</si>
  <si>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</si>
  <si>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</si>
  <si>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</si>
  <si>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</si>
  <si>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</si>
  <si>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</si>
  <si>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</si>
  <si>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</si>
  <si>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</si>
  <si>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</si>
  <si>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</si>
  <si>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</si>
  <si>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</si>
  <si>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</si>
  <si>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</si>
  <si>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</si>
  <si>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</si>
  <si>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</si>
  <si>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</si>
  <si>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</si>
  <si>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</si>
  <si>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</si>
  <si>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</si>
  <si>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</si>
  <si>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</si>
  <si>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</si>
  <si>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</si>
  <si>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</si>
  <si>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</si>
  <si>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</si>
  <si>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</si>
  <si>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</si>
  <si>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</si>
  <si>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</si>
  <si>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</si>
  <si>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</si>
  <si>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</si>
  <si>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</si>
  <si>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</si>
  <si>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</si>
  <si>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</si>
  <si>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</si>
  <si>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</si>
  <si>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</si>
  <si>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</si>
  <si>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</si>
  <si>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</si>
  <si>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</si>
  <si>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</si>
  <si>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</si>
  <si>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</si>
  <si>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</si>
  <si>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</si>
  <si>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</si>
  <si>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</si>
  <si>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</si>
  <si>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</si>
  <si>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</si>
  <si>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</si>
  <si>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</si>
  <si>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</si>
  <si>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</si>
  <si>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</si>
  <si>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</si>
  <si>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</si>
  <si>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</si>
  <si>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</si>
  <si>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</si>
  <si>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</si>
  <si>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</si>
  <si>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</si>
  <si>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</si>
  <si>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</si>
  <si>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</si>
  <si>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</si>
  <si>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</si>
  <si>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</si>
  <si>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</si>
  <si>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</si>
  <si>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</si>
  <si>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</si>
  <si>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</si>
  <si>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</si>
  <si>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</si>
  <si>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</si>
  <si>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</si>
  <si>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</si>
  <si>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</si>
  <si>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</si>
  <si>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</si>
  <si>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</si>
  <si>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</si>
  <si>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</si>
  <si>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</si>
  <si>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</si>
  <si>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</si>
  <si>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</si>
  <si>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</si>
  <si>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</si>
  <si>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</si>
  <si>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</si>
  <si>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</si>
  <si>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</si>
  <si>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</si>
  <si>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</si>
  <si>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</si>
  <si>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</si>
  <si>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</si>
  <si>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</si>
  <si>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</si>
  <si>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</si>
  <si>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</si>
  <si>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</si>
  <si>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</si>
  <si>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</si>
  <si>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</si>
  <si>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</si>
  <si>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</si>
  <si>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</si>
  <si>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</si>
  <si>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</si>
  <si>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</si>
  <si>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</si>
  <si>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</si>
  <si>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</si>
  <si>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</si>
  <si>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</si>
  <si>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</si>
  <si>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</si>
  <si>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</si>
  <si>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</si>
  <si>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</si>
  <si>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</si>
  <si>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</si>
  <si>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</si>
  <si>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</si>
  <si>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</si>
  <si>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</si>
  <si>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</si>
  <si>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</si>
  <si>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</si>
  <si>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</si>
  <si>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</si>
  <si>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</si>
  <si>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</si>
  <si>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</si>
  <si>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</si>
  <si>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</si>
  <si>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</si>
  <si>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</si>
  <si>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</si>
  <si>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</si>
  <si>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</si>
  <si>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</si>
  <si>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</si>
  <si>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</si>
  <si>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</si>
  <si>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</si>
  <si>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</si>
  <si>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</si>
  <si>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</si>
  <si>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</si>
  <si>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</si>
  <si>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</si>
  <si>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</si>
  <si>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</si>
  <si>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</si>
  <si>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</si>
  <si>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</si>
  <si>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</si>
  <si>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</si>
  <si>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</si>
  <si>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</si>
  <si>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</si>
  <si>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</si>
  <si>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</si>
  <si>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</si>
  <si>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</si>
  <si>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</si>
  <si>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</si>
  <si>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</si>
  <si>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</si>
  <si>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</si>
  <si>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</si>
  <si>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</si>
  <si>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</si>
  <si>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</si>
  <si>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</si>
  <si>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</si>
  <si>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</si>
  <si>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</si>
  <si>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</si>
  <si>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</si>
  <si>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</si>
  <si>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</si>
  <si>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</si>
  <si>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</si>
  <si>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</si>
  <si>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</si>
  <si>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</si>
  <si>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</si>
  <si>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</si>
  <si>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</si>
  <si>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</si>
  <si>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</si>
  <si>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</si>
  <si>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</si>
  <si>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</si>
  <si>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</si>
  <si>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</si>
  <si>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</si>
  <si>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</si>
  <si>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</si>
  <si>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</si>
  <si>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</si>
  <si>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</si>
  <si>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</si>
  <si>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</si>
  <si>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</si>
  <si>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</si>
  <si>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</si>
  <si>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</si>
  <si>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</si>
  <si>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</si>
  <si>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</si>
  <si>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</si>
  <si>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</si>
  <si>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</si>
  <si>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</si>
  <si>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</si>
  <si>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</si>
  <si>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</si>
  <si>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</si>
  <si>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</si>
  <si>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</si>
  <si>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</si>
  <si>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</si>
  <si>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</si>
  <si>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</si>
  <si>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</si>
  <si>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</si>
  <si>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</si>
  <si>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</si>
  <si>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</si>
  <si>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</si>
  <si>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</si>
  <si>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</si>
  <si>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</si>
  <si>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</si>
  <si>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</si>
  <si>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</si>
  <si>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</si>
  <si>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</si>
  <si>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</si>
  <si>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</si>
  <si>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</si>
  <si>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</si>
  <si>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</si>
  <si>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</si>
  <si>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</si>
  <si>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</si>
  <si>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</si>
  <si>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</si>
  <si>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</si>
  <si>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</si>
  <si>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</si>
  <si>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</si>
  <si>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</si>
  <si>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</si>
  <si>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</si>
  <si>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</si>
  <si>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</si>
  <si>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</si>
  <si>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</si>
  <si>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</si>
  <si>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</si>
  <si>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</si>
  <si>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</si>
  <si>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</si>
  <si>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</si>
  <si>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</si>
  <si>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</si>
  <si>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</si>
  <si>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</si>
  <si>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</si>
  <si>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</si>
  <si>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</si>
  <si>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</si>
  <si>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</si>
  <si>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</si>
  <si>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</si>
  <si>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</si>
  <si>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</si>
  <si>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</si>
  <si>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</si>
  <si>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</si>
  <si>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</si>
  <si>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</si>
  <si>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</si>
  <si>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</si>
  <si>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</si>
  <si>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</si>
  <si>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</si>
  <si>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</si>
  <si>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</si>
  <si>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</si>
  <si>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</si>
  <si>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</si>
  <si>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</si>
  <si>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</si>
  <si>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</si>
  <si>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</si>
  <si>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</si>
  <si>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</si>
  <si>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</si>
  <si>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</si>
  <si>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</si>
  <si>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</si>
  <si>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</si>
  <si>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</si>
  <si>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</si>
  <si>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</si>
  <si>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</si>
  <si>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</si>
  <si>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</si>
  <si>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</si>
  <si>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</si>
  <si>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</si>
  <si>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</si>
  <si>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</si>
  <si>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</si>
  <si>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</si>
  <si>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</si>
  <si>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</si>
  <si>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</si>
  <si>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</si>
  <si>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</si>
  <si>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</si>
  <si>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</si>
  <si>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</si>
  <si>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</si>
  <si>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</si>
  <si>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</si>
  <si>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</si>
  <si>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</si>
  <si>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</si>
  <si>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</si>
  <si>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</si>
  <si>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</si>
  <si>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</si>
  <si>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</si>
  <si>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</si>
  <si>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</si>
  <si>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</si>
  <si>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</si>
  <si>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</si>
  <si>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</si>
  <si>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</si>
  <si>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</si>
  <si>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</si>
  <si>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</si>
  <si>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</si>
  <si>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</si>
  <si>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</si>
  <si>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</si>
  <si>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</si>
  <si>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</si>
  <si>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</si>
  <si>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</si>
  <si>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</si>
  <si>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</si>
  <si>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</si>
  <si>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</si>
  <si>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</si>
  <si>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</si>
  <si>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</si>
  <si>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</si>
  <si>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</si>
  <si>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</si>
  <si>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</si>
  <si>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</si>
  <si>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</si>
  <si>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</si>
  <si>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</si>
  <si>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</si>
  <si>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</si>
  <si>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</si>
  <si>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</si>
  <si>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</si>
  <si>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</si>
  <si>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</si>
  <si>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</si>
  <si>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</si>
  <si>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</si>
  <si>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</si>
  <si>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</si>
  <si>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</si>
  <si>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</si>
  <si>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</si>
  <si>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</si>
  <si>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</si>
  <si>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</si>
  <si>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</si>
  <si>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</si>
  <si>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</si>
  <si>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</si>
  <si>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</si>
  <si>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</si>
  <si>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</si>
  <si>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</si>
  <si>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</si>
  <si>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</si>
  <si>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</si>
  <si>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</si>
  <si>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</si>
  <si>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</si>
  <si>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</si>
  <si>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</si>
  <si>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</si>
  <si>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</si>
  <si>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</si>
  <si>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</si>
  <si>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</si>
  <si>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</si>
  <si>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</si>
  <si>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</si>
  <si>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</si>
  <si>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</si>
  <si>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</si>
  <si>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</si>
  <si>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</si>
  <si>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</si>
  <si>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</si>
  <si>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</si>
  <si>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</si>
  <si>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</si>
  <si>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</si>
  <si>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</si>
  <si>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</si>
  <si>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</si>
  <si>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</si>
  <si>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</si>
  <si>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</si>
  <si>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</si>
  <si>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</si>
  <si>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</si>
  <si>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</si>
  <si>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</si>
  <si>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</si>
  <si>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</si>
  <si>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</si>
  <si>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</si>
  <si>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</si>
  <si>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</si>
  <si>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</si>
  <si>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</si>
  <si>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</si>
  <si>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</si>
  <si>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</si>
  <si>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</si>
  <si>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</si>
  <si>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</si>
  <si>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</si>
  <si>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</si>
  <si>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</si>
  <si>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</si>
  <si>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</si>
  <si>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</si>
  <si>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</si>
  <si>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</si>
  <si>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</si>
  <si>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</si>
  <si>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</si>
  <si>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</si>
  <si>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</si>
  <si>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</si>
  <si>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</si>
  <si>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</si>
  <si>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</si>
  <si>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</si>
  <si>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</si>
  <si>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</si>
  <si>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</si>
  <si>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</si>
  <si>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</si>
  <si>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</si>
  <si>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</si>
  <si>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</si>
  <si>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</si>
  <si>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</si>
  <si>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</si>
  <si>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</si>
  <si>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</si>
  <si>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</si>
  <si>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</si>
  <si>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</si>
  <si>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</si>
  <si>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</si>
  <si>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</si>
  <si>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</si>
  <si>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</si>
  <si>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</si>
  <si>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</si>
  <si>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</si>
  <si>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</si>
  <si>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</si>
  <si>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</si>
  <si>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</si>
  <si>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</si>
  <si>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</si>
  <si>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</si>
  <si>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</si>
  <si>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</si>
  <si>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</si>
  <si>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</si>
  <si>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</si>
  <si>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</si>
  <si>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</si>
  <si>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</si>
  <si>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</si>
  <si>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</si>
  <si>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</si>
  <si>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</si>
  <si>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</si>
  <si>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</si>
  <si>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</si>
  <si>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</si>
  <si>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</si>
  <si>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</si>
  <si>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</si>
  <si>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</si>
  <si>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</si>
  <si>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</si>
  <si>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</si>
  <si>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</si>
  <si>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</si>
  <si>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</si>
  <si>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</si>
  <si>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</si>
  <si>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</si>
  <si>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</si>
  <si>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</si>
  <si>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</si>
  <si>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</si>
  <si>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</si>
  <si>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</si>
  <si>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</si>
  <si>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</si>
  <si>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</si>
  <si>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</si>
  <si>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</si>
  <si>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</si>
  <si>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</si>
  <si>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</si>
  <si>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</si>
  <si>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</si>
  <si>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</si>
  <si>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</si>
  <si>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</si>
  <si>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</si>
  <si>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</si>
  <si>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</si>
  <si>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</si>
  <si>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</si>
  <si>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</si>
  <si>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</si>
  <si>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</si>
  <si>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</si>
  <si>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</si>
  <si>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</si>
  <si>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</si>
  <si>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</si>
  <si>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</si>
  <si>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</si>
  <si>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</si>
  <si>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</si>
  <si>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</si>
  <si>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</si>
  <si>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</si>
  <si>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</si>
  <si>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</si>
  <si>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</si>
  <si>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</si>
  <si>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</si>
  <si>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</si>
  <si>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</si>
  <si>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</si>
  <si>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</si>
  <si>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</si>
  <si>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</si>
  <si>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</si>
  <si>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</si>
  <si>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</si>
  <si>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</si>
  <si>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</si>
  <si>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</si>
  <si>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</si>
  <si>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</si>
  <si>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</si>
  <si>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</si>
  <si>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</si>
  <si>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</si>
  <si>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</si>
  <si>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</si>
  <si>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</si>
  <si>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</si>
  <si>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</si>
  <si>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</si>
  <si>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</si>
  <si>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</si>
  <si>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</si>
  <si>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</si>
  <si>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</si>
  <si>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</si>
  <si>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</si>
  <si>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</si>
  <si>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</si>
  <si>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</si>
  <si>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</si>
  <si>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</si>
  <si>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</si>
  <si>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</si>
  <si>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</si>
  <si>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</si>
  <si>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</si>
  <si>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</si>
  <si>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</si>
  <si>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</si>
  <si>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</si>
  <si>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</si>
  <si>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</si>
  <si>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</si>
  <si>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</si>
  <si>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</si>
  <si>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</si>
  <si>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</si>
  <si>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</si>
  <si>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</si>
  <si>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</si>
  <si>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</si>
  <si>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</si>
  <si>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</si>
  <si>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</si>
  <si>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</si>
  <si>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</si>
  <si>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</si>
  <si>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</si>
  <si>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</si>
  <si>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</si>
  <si>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</si>
  <si>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</si>
  <si>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</si>
  <si>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</si>
  <si>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</si>
  <si>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</si>
  <si>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</si>
  <si>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</si>
  <si>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</si>
  <si>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</si>
  <si>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</si>
  <si>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</si>
  <si>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</si>
  <si>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</si>
  <si>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</si>
  <si>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</si>
  <si>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</si>
  <si>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</si>
  <si>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</si>
  <si>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</si>
  <si>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</si>
  <si>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</si>
  <si>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</si>
  <si>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</si>
  <si>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</si>
  <si>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</si>
  <si>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</si>
  <si>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</si>
  <si>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</si>
  <si>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</si>
  <si>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</si>
  <si>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</si>
  <si>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</si>
  <si>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</si>
  <si>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</si>
  <si>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</si>
  <si>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</si>
  <si>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</si>
  <si>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</si>
  <si>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</si>
  <si>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</si>
  <si>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</si>
  <si>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</si>
  <si>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</si>
  <si>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</si>
  <si>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</si>
  <si>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</si>
  <si>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</si>
  <si>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</si>
  <si>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</si>
  <si>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</si>
  <si>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</si>
  <si>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</si>
  <si>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</si>
  <si>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</si>
  <si>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</si>
  <si>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</si>
  <si>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</si>
  <si>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</si>
  <si>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</si>
  <si>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</si>
  <si>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</si>
  <si>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</si>
  <si>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</si>
  <si>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</si>
  <si>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</si>
  <si>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</si>
  <si>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</si>
  <si>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</si>
  <si>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</si>
  <si>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</si>
  <si>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</si>
  <si>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</si>
  <si>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</si>
  <si>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</si>
  <si>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</si>
  <si>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</si>
  <si>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</si>
  <si>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</si>
  <si>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</si>
  <si>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</si>
  <si>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</si>
  <si>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</si>
  <si>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</si>
  <si>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</si>
  <si>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</si>
  <si>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</si>
  <si>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</si>
  <si>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</si>
  <si>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</si>
  <si>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</si>
  <si>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</si>
  <si>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</si>
  <si>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</si>
  <si>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</si>
  <si>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</si>
  <si>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</si>
  <si>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</si>
  <si>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</si>
  <si>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</si>
  <si>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</si>
  <si>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</si>
  <si>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</si>
  <si>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</si>
  <si>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</si>
  <si>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</si>
  <si>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</si>
  <si>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</si>
  <si>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</si>
  <si>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</si>
  <si>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</si>
  <si>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</si>
  <si>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</si>
  <si>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</si>
  <si>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</si>
  <si>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</si>
  <si>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</si>
  <si>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</si>
  <si>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</si>
  <si>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</si>
  <si>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</si>
  <si>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</si>
  <si>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</si>
  <si>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</si>
  <si>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</si>
  <si>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</si>
  <si>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</si>
  <si>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</si>
  <si>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</si>
  <si>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</si>
  <si>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</si>
  <si>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</si>
  <si>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</si>
  <si>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</si>
  <si>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</si>
  <si>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</si>
  <si>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</si>
  <si>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</si>
  <si>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</si>
  <si>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</si>
  <si>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</si>
  <si>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</si>
  <si>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</si>
  <si>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</si>
  <si>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</si>
  <si>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</si>
  <si>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</si>
  <si>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</si>
  <si>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</si>
  <si>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</si>
  <si>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</si>
  <si>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</si>
  <si>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</si>
  <si>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</si>
  <si>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</si>
  <si>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</si>
  <si>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</si>
  <si>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</si>
  <si>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</si>
  <si>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</si>
  <si>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</si>
  <si>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</si>
  <si>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</si>
  <si>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</si>
  <si>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</si>
  <si>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</si>
  <si>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</si>
  <si>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</si>
  <si>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</si>
  <si>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</si>
  <si>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</si>
  <si>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</si>
  <si>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</si>
  <si>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</si>
  <si>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</si>
  <si>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</si>
  <si>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</si>
  <si>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</si>
  <si>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</si>
  <si>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</si>
  <si>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</si>
  <si>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</si>
  <si>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</si>
  <si>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</si>
  <si>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</si>
  <si>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</si>
  <si>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</si>
  <si>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</si>
  <si>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</si>
  <si>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</si>
  <si>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</si>
  <si>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</si>
  <si>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</si>
  <si>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</si>
  <si>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</si>
  <si>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</si>
  <si>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</si>
  <si>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</si>
  <si>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</si>
  <si>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</si>
  <si>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</si>
  <si>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</si>
  <si>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</si>
  <si>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</si>
  <si>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</si>
  <si>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</si>
  <si>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</si>
  <si>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</si>
  <si>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</si>
  <si>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</si>
  <si>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</si>
  <si>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</si>
  <si>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</si>
  <si>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</si>
  <si>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</si>
  <si>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</si>
  <si>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</si>
  <si>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</si>
  <si>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</si>
  <si>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</si>
  <si>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</si>
  <si>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</si>
  <si>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</si>
  <si>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</si>
  <si>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</si>
  <si>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</si>
  <si>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</si>
  <si>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</si>
  <si>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</si>
  <si>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</si>
  <si>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</si>
  <si>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</si>
  <si>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</si>
  <si>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</si>
  <si>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</si>
  <si>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</si>
  <si>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</si>
  <si>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</si>
  <si>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</si>
  <si>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</si>
  <si>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</si>
  <si>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</si>
  <si>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</si>
  <si>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</si>
  <si>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</si>
  <si>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</si>
  <si>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</si>
  <si>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</si>
  <si>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</si>
  <si>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</si>
  <si>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</si>
  <si>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</si>
  <si>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</si>
  <si>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</si>
  <si>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</si>
  <si>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</si>
  <si>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</si>
  <si>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</si>
  <si>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</si>
  <si>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</si>
  <si>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</si>
  <si>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</si>
  <si>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</si>
  <si>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</si>
  <si>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</si>
  <si>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</si>
  <si>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</si>
  <si>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</si>
  <si>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</si>
  <si>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</si>
  <si>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</si>
  <si>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</si>
  <si>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</si>
  <si>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</si>
  <si>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</si>
  <si>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</si>
  <si>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</si>
  <si>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</si>
  <si>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</si>
  <si>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</si>
  <si>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</si>
  <si>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</si>
  <si>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</si>
  <si>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</si>
  <si>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</si>
  <si>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</si>
  <si>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</si>
  <si>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</si>
  <si>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</si>
  <si>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</si>
  <si>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</si>
  <si>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</si>
  <si>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</si>
  <si>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</si>
  <si>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</si>
  <si>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</si>
  <si>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</si>
  <si>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</si>
  <si>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</si>
  <si>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</si>
  <si>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</si>
  <si>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</si>
  <si>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</si>
  <si>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</si>
  <si>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</si>
  <si>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</si>
  <si>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</si>
  <si>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</si>
  <si>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</si>
  <si>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</si>
  <si>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</si>
  <si>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</si>
  <si>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</si>
  <si>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</si>
  <si>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</si>
  <si>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</si>
  <si>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</si>
  <si>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</si>
  <si>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</si>
  <si>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</si>
  <si>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</si>
  <si>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</si>
  <si>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</si>
  <si>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</si>
  <si>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</si>
  <si>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</si>
  <si>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</si>
  <si>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</si>
  <si>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</si>
  <si>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</si>
  <si>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</si>
  <si>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</si>
  <si>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</si>
  <si>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</si>
  <si>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</si>
  <si>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</si>
  <si>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</si>
  <si>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</si>
  <si>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</si>
  <si>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</si>
  <si>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</si>
  <si>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</si>
  <si>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</si>
  <si>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</si>
  <si>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</si>
  <si>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</si>
  <si>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</si>
  <si>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</si>
  <si>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</si>
  <si>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</si>
  <si>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</si>
  <si>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</si>
  <si>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</si>
  <si>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</si>
  <si>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</si>
  <si>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</si>
  <si>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</si>
  <si>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</si>
  <si>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</si>
  <si>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</si>
  <si>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</si>
  <si>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</si>
  <si>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</si>
  <si>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</si>
  <si>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</si>
  <si>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</si>
  <si>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</si>
  <si>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</si>
  <si>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</si>
  <si>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</si>
  <si>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</si>
  <si>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</si>
  <si>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</si>
  <si>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</si>
  <si>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</si>
  <si>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</si>
  <si>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</si>
  <si>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</si>
  <si>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</si>
  <si>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</si>
  <si>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</si>
  <si>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</si>
  <si>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</si>
  <si>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</si>
  <si>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</si>
  <si>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</si>
  <si>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</si>
  <si>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</si>
  <si>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</si>
  <si>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</si>
  <si>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</si>
  <si>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</si>
  <si>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</si>
  <si>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</si>
  <si>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</si>
  <si>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</si>
  <si>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</si>
  <si>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</si>
  <si>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</si>
  <si>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</si>
  <si>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</si>
  <si>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</si>
  <si>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</si>
  <si>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</si>
  <si>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</si>
  <si>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</si>
  <si>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</si>
  <si>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</si>
  <si>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</si>
  <si>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</si>
  <si>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</si>
  <si>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</si>
  <si>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</si>
  <si>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</si>
  <si>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</si>
  <si>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</si>
  <si>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</si>
  <si>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</si>
  <si>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</si>
  <si>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</si>
  <si>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</si>
  <si>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</si>
  <si>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</si>
  <si>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</si>
  <si>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</si>
  <si>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</si>
  <si>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</si>
  <si>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</si>
  <si>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</si>
  <si>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</si>
  <si>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</si>
  <si>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</si>
  <si>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</si>
  <si>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</si>
  <si>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</si>
  <si>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</si>
  <si>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</si>
  <si>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</si>
  <si>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</si>
  <si>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</si>
  <si>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</si>
  <si>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</si>
  <si>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</si>
  <si>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</si>
  <si>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</si>
  <si>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</si>
  <si>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</si>
  <si>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</si>
  <si>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</si>
  <si>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</si>
  <si>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</si>
  <si>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</si>
  <si>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</si>
  <si>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</si>
  <si>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</si>
  <si>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</si>
  <si>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</si>
  <si>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</si>
  <si>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</si>
  <si>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</si>
  <si>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</si>
  <si>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</si>
  <si>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</si>
  <si>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</si>
  <si>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</si>
  <si>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</si>
  <si>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</si>
  <si>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</si>
  <si>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</si>
  <si>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</si>
  <si>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</si>
  <si>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</si>
  <si>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</si>
  <si>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</si>
  <si>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</si>
  <si>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</si>
  <si>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</si>
  <si>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</si>
  <si>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</si>
  <si>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</si>
  <si>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</si>
  <si>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</si>
  <si>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</si>
  <si>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</si>
  <si>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</si>
  <si>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</si>
  <si>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</si>
  <si>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</si>
  <si>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</si>
  <si>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</si>
  <si>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</si>
  <si>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</si>
  <si>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</si>
  <si>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</si>
  <si>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</si>
  <si>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</si>
  <si>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</si>
  <si>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</si>
  <si>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</si>
  <si>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</si>
  <si>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</si>
  <si>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</si>
  <si>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</si>
  <si>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</si>
  <si>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</si>
  <si>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</si>
  <si>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</si>
  <si>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</si>
  <si>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</si>
  <si>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</si>
  <si>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</si>
  <si>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</si>
  <si>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</si>
  <si>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</si>
  <si>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</si>
  <si>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</si>
  <si>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</si>
  <si>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</si>
  <si>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</si>
  <si>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</si>
  <si>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</si>
  <si>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</si>
  <si>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</si>
  <si>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</si>
  <si>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</si>
  <si>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</si>
  <si>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</si>
  <si>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</si>
  <si>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</si>
  <si>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</si>
  <si>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</si>
  <si>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</si>
  <si>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</si>
  <si>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</si>
  <si>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</si>
  <si>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</si>
  <si>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</si>
  <si>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</si>
  <si>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</si>
  <si>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</si>
  <si>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</si>
  <si>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</si>
  <si>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</si>
  <si>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</si>
  <si>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</si>
  <si>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</si>
  <si>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</si>
  <si>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</si>
  <si>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</si>
  <si>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</si>
  <si>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</si>
  <si>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</si>
  <si>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</si>
  <si>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</si>
  <si>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</si>
  <si>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</si>
  <si>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</si>
  <si>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</si>
  <si>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</si>
  <si>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</si>
  <si>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</si>
  <si>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</si>
  <si>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</si>
  <si>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</si>
  <si>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</si>
  <si>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</si>
  <si>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</si>
  <si>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</si>
  <si>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</si>
  <si>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</si>
  <si>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</si>
  <si>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</si>
  <si>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</si>
  <si>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</si>
  <si>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</si>
  <si>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</si>
  <si>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</si>
  <si>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</si>
  <si>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</si>
  <si>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</si>
  <si>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</si>
  <si>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</si>
  <si>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</si>
  <si>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</si>
  <si>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</si>
  <si>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</si>
  <si>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</si>
  <si>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</si>
  <si>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</si>
  <si>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</si>
  <si>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</si>
  <si>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</si>
  <si>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</si>
  <si>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</si>
  <si>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</si>
  <si>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</si>
  <si>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</si>
  <si>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</si>
  <si>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</si>
  <si>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</si>
  <si>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</si>
  <si>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</si>
  <si>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</si>
  <si>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</si>
  <si>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</si>
  <si>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</si>
  <si>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</si>
  <si>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</si>
  <si>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</si>
  <si>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</si>
  <si>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</si>
  <si>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</si>
  <si>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</si>
  <si>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</si>
  <si>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</si>
  <si>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</si>
  <si>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</si>
  <si>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</si>
  <si>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</si>
  <si>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</si>
  <si>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</si>
  <si>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</si>
  <si>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</si>
  <si>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</si>
  <si>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</si>
  <si>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</si>
  <si>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</si>
  <si>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</si>
  <si>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</si>
  <si>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</si>
  <si>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</si>
  <si>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</si>
  <si>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</si>
  <si>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</si>
  <si>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</si>
  <si>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</si>
  <si>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</si>
  <si>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</si>
  <si>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</si>
  <si>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</si>
  <si>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</si>
  <si>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</si>
  <si>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</si>
  <si>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</si>
  <si>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</si>
  <si>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</si>
  <si>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</si>
  <si>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</si>
  <si>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</si>
  <si>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</si>
  <si>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</si>
  <si>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</si>
  <si>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</si>
  <si>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</si>
  <si>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</si>
  <si>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</si>
  <si>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</si>
  <si>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</si>
  <si>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</si>
  <si>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</si>
  <si>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</si>
  <si>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</si>
  <si>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</si>
  <si>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</si>
  <si>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</si>
  <si>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</si>
  <si>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</si>
  <si>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</si>
  <si>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</si>
  <si>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</si>
  <si>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</si>
  <si>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</si>
  <si>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</si>
  <si>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</si>
  <si>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</si>
  <si>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</si>
  <si>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</si>
  <si>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</si>
  <si>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</si>
  <si>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</si>
  <si>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</si>
  <si>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</si>
  <si>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</si>
  <si>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</si>
  <si>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</si>
  <si>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</si>
  <si>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</si>
  <si>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</si>
  <si>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</si>
  <si>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</si>
  <si>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</si>
  <si>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</si>
  <si>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</si>
  <si>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</si>
  <si>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</si>
  <si>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</si>
  <si>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</si>
  <si>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</si>
  <si>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</si>
  <si>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</si>
  <si>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</si>
  <si>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</si>
  <si>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</si>
  <si>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</si>
  <si>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</si>
  <si>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</si>
  <si>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</si>
  <si>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</si>
  <si>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</si>
  <si>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</si>
  <si>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</si>
  <si>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</si>
  <si>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</si>
  <si>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</si>
  <si>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</si>
  <si>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</si>
  <si>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</si>
  <si>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</si>
  <si>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</si>
  <si>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</si>
  <si>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</si>
  <si>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</si>
  <si>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</si>
  <si>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</si>
  <si>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</si>
  <si>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</si>
  <si>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</si>
  <si>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</si>
  <si>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</si>
  <si>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</si>
  <si>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</si>
  <si>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</si>
  <si>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</si>
  <si>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</si>
  <si>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</si>
  <si>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</si>
  <si>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</si>
  <si>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</si>
  <si>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</si>
  <si>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</si>
  <si>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</si>
  <si>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</si>
  <si>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</si>
  <si>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</si>
  <si>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</si>
  <si>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</si>
  <si>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</si>
  <si>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</si>
  <si>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</si>
  <si>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</si>
  <si>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</si>
  <si>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</si>
  <si>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</si>
  <si>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</si>
  <si>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</si>
  <si>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</si>
  <si>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</si>
  <si>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</si>
  <si>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</si>
  <si>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</si>
  <si>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</si>
  <si>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</si>
  <si>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</si>
  <si>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</si>
  <si>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</si>
  <si>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</si>
  <si>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</si>
  <si>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</si>
  <si>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</si>
  <si>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</si>
  <si>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</si>
  <si>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</si>
  <si>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</si>
  <si>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</si>
  <si>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</si>
  <si>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</si>
  <si>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</si>
  <si>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</si>
  <si>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</si>
  <si>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</si>
  <si>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</si>
  <si>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</si>
  <si>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</si>
  <si>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</si>
  <si>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</si>
  <si>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</si>
  <si>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</si>
  <si>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</si>
  <si>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</si>
  <si>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</si>
  <si>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</si>
  <si>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</si>
  <si>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</si>
  <si>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</si>
  <si>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</si>
  <si>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</si>
  <si>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</si>
  <si>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</si>
  <si>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</si>
  <si>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</si>
  <si>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</si>
  <si>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</si>
  <si>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</si>
  <si>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</si>
  <si>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</si>
  <si>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</si>
  <si>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</si>
  <si>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</si>
  <si>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</si>
  <si>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</si>
  <si>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</si>
  <si>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</si>
  <si>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</si>
  <si>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</si>
  <si>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</si>
  <si>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</si>
  <si>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</si>
  <si>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</si>
  <si>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</si>
  <si>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</si>
  <si>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</si>
  <si>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</si>
  <si>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</si>
  <si>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</si>
  <si>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</si>
  <si>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</si>
  <si>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</si>
  <si>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</si>
  <si>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</si>
  <si>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</si>
  <si>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</si>
  <si>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</si>
  <si>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</si>
  <si>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</si>
  <si>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</si>
  <si>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</si>
  <si>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</si>
  <si>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</si>
  <si>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</si>
  <si>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</si>
  <si>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</si>
  <si>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</si>
  <si>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</si>
  <si>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</si>
  <si>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</si>
  <si>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</si>
  <si>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</si>
  <si>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</si>
  <si>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</si>
  <si>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</si>
  <si>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</si>
  <si>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</si>
  <si>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</si>
  <si>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</si>
  <si>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</si>
  <si>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</si>
  <si>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</si>
  <si>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</si>
  <si>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</si>
  <si>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</si>
  <si>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</si>
  <si>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</si>
  <si>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</si>
  <si>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</si>
  <si>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</si>
  <si>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</si>
  <si>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</si>
  <si>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</si>
  <si>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</si>
  <si>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</si>
  <si>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</si>
  <si>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</si>
  <si>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</si>
  <si>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</si>
  <si>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</si>
  <si>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</si>
  <si>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</si>
  <si>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</si>
  <si>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</si>
  <si>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</si>
  <si>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</si>
  <si>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</si>
  <si>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</si>
  <si>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</si>
  <si>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</si>
  <si>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</si>
  <si>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</si>
  <si>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</si>
  <si>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</si>
  <si>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</si>
  <si>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</si>
  <si>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</si>
  <si>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</si>
  <si>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</si>
  <si>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</si>
  <si>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</si>
  <si>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</si>
  <si>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</si>
  <si>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</si>
  <si>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</si>
  <si>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</si>
  <si>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</si>
  <si>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</si>
  <si>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</si>
  <si>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</si>
  <si>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</si>
  <si>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</si>
  <si>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</si>
  <si>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</si>
  <si>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</si>
  <si>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</si>
  <si>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</si>
  <si>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</si>
  <si>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</si>
  <si>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</si>
  <si>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</si>
  <si>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</si>
  <si>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</si>
  <si>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</si>
  <si>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</si>
  <si>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</si>
  <si>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</si>
  <si>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</si>
  <si>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</si>
  <si>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</si>
  <si>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</si>
  <si>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</si>
  <si>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</si>
  <si>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</si>
  <si>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</si>
  <si>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</si>
  <si>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</si>
  <si>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</si>
  <si>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</si>
  <si>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</si>
  <si>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</si>
  <si>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</si>
  <si>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</si>
  <si>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</si>
  <si>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</si>
  <si>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</si>
  <si>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</si>
  <si>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</si>
  <si>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</si>
  <si>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</si>
  <si>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</si>
  <si>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</si>
  <si>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</si>
  <si>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</si>
  <si>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</si>
  <si>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</si>
  <si>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</si>
  <si>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</si>
  <si>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</si>
  <si>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</si>
  <si>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</si>
  <si>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</si>
  <si>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</si>
  <si>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</si>
  <si>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</si>
  <si>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</si>
  <si>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</si>
  <si>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</si>
  <si>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</si>
  <si>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</si>
  <si>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</si>
  <si>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</si>
  <si>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</si>
  <si>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</si>
  <si>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</si>
  <si>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</si>
  <si>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</si>
  <si>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</si>
  <si>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</si>
  <si>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</si>
  <si>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</si>
  <si>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</si>
  <si>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</si>
  <si>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</si>
  <si>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</si>
  <si>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</si>
  <si>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</si>
  <si>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</si>
  <si>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</si>
  <si>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</si>
  <si>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</si>
  <si>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</si>
  <si>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</si>
  <si>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</si>
  <si>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</si>
  <si>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</si>
  <si>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</si>
  <si>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</si>
  <si>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</si>
  <si>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</si>
  <si>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</si>
  <si>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</si>
  <si>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</si>
  <si>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</si>
  <si>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</si>
  <si>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</si>
  <si>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</si>
  <si>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</si>
  <si>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</si>
  <si>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</si>
  <si>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</si>
  <si>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</si>
  <si>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</si>
  <si>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</si>
  <si>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</si>
  <si>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</si>
  <si>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</si>
  <si>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</si>
  <si>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</si>
  <si>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</si>
  <si>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</si>
  <si>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</si>
  <si>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</si>
  <si>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</si>
  <si>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</si>
  <si>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</si>
  <si>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</si>
  <si>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</si>
  <si>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</si>
  <si>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</si>
  <si>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</si>
  <si>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</si>
  <si>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</si>
  <si>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</si>
  <si>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</si>
  <si>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</si>
  <si>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</si>
  <si>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</si>
  <si>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</si>
  <si>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</si>
  <si>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</si>
  <si>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</si>
  <si>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</si>
  <si>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</si>
  <si>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</si>
  <si>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</si>
  <si>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</si>
  <si>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</si>
  <si>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</si>
  <si>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</si>
  <si>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</si>
  <si>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</si>
  <si>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</si>
  <si>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</si>
  <si>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</si>
  <si>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</si>
  <si>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</si>
  <si>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</si>
  <si>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</si>
  <si>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</si>
  <si>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</si>
  <si>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</si>
  <si>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</si>
  <si>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</si>
  <si>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</si>
  <si>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</si>
  <si>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</si>
  <si>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</si>
  <si>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</si>
  <si>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</si>
  <si>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</si>
  <si>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</si>
  <si>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</si>
  <si>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</si>
  <si>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</si>
  <si>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</si>
  <si>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</si>
  <si>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</si>
  <si>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</si>
  <si>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</si>
  <si>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</si>
  <si>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</si>
  <si>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</si>
  <si>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</si>
  <si>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</si>
  <si>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</si>
  <si>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</si>
  <si>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</si>
  <si>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</si>
  <si>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</si>
  <si>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</si>
  <si>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</si>
  <si>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</si>
  <si>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</si>
  <si>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</si>
  <si>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</si>
  <si>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</si>
  <si>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</si>
  <si>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</si>
  <si>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</si>
  <si>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</si>
  <si>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</si>
  <si>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</si>
  <si>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</si>
  <si>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</si>
  <si>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</si>
  <si>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</si>
  <si>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</si>
  <si>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</si>
  <si>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</si>
  <si>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</si>
  <si>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</si>
  <si>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</si>
  <si>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</si>
  <si>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</si>
  <si>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</si>
  <si>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</si>
  <si>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</si>
  <si>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</si>
  <si>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</si>
  <si>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</si>
  <si>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</si>
  <si>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</si>
  <si>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</si>
  <si>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</si>
  <si>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</si>
  <si>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</si>
  <si>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</si>
  <si>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</si>
  <si>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</si>
  <si>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</si>
  <si>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</si>
  <si>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</si>
  <si>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</si>
  <si>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</si>
  <si>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</si>
  <si>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</si>
  <si>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</si>
  <si>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</si>
  <si>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</si>
  <si>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</si>
  <si>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</si>
  <si>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</si>
  <si>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</si>
  <si>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</si>
  <si>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</si>
  <si>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</si>
  <si>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</si>
  <si>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</si>
  <si>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</si>
  <si>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</si>
  <si>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</si>
  <si>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</si>
  <si>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</si>
  <si>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</si>
  <si>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</si>
  <si>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</si>
  <si>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</si>
  <si>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</si>
  <si>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</si>
  <si>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</si>
  <si>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</si>
  <si>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</si>
  <si>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</si>
  <si>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</si>
  <si>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</si>
  <si>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</si>
  <si>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</si>
  <si>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</si>
  <si>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</si>
  <si>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</si>
  <si>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</si>
  <si>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</si>
  <si>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</si>
  <si>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</si>
  <si>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</si>
  <si>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</si>
  <si>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</si>
  <si>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</si>
  <si>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</si>
  <si>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</si>
  <si>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</si>
  <si>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</si>
  <si>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</si>
  <si>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</si>
  <si>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</si>
  <si>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</si>
  <si>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</si>
  <si>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</si>
  <si>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</si>
  <si>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</si>
  <si>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</si>
  <si>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</si>
  <si>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</si>
  <si>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</si>
  <si>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</si>
  <si>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</si>
  <si>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</si>
  <si>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</si>
  <si>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</si>
  <si>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</si>
  <si>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</si>
  <si>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</si>
  <si>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</si>
  <si>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</si>
  <si>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</si>
  <si>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</si>
  <si>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</si>
  <si>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</si>
  <si>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</si>
  <si>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</si>
  <si>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</si>
  <si>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</si>
  <si>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</si>
  <si>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</si>
  <si>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</si>
  <si>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</si>
  <si>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</si>
  <si>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</si>
  <si>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</si>
  <si>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</si>
  <si>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</si>
  <si>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</si>
  <si>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</si>
  <si>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</si>
  <si>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</si>
  <si>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</si>
  <si>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</si>
  <si>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</si>
  <si>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</si>
  <si>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</si>
  <si>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</si>
  <si>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</si>
  <si>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</si>
  <si>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</si>
  <si>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</si>
  <si>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</si>
  <si>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</si>
  <si>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</si>
  <si>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</si>
  <si>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</si>
  <si>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</si>
  <si>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</si>
  <si>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</si>
  <si>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</si>
  <si>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</si>
  <si>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</si>
  <si>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</si>
  <si>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</si>
  <si>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</si>
  <si>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</si>
  <si>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</si>
  <si>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</si>
  <si>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</si>
  <si>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</si>
  <si>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</si>
  <si>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</si>
  <si>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</si>
  <si>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</si>
  <si>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</si>
  <si>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</si>
  <si>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</si>
  <si>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</si>
  <si>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</si>
  <si>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</si>
  <si>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</si>
  <si>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</si>
  <si>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</si>
  <si>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</si>
  <si>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</si>
  <si>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</si>
  <si>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</si>
  <si>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</si>
  <si>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</si>
  <si>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</si>
  <si>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</si>
  <si>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</si>
  <si>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</si>
  <si>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</si>
  <si>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</si>
  <si>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</si>
  <si>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</si>
  <si>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</si>
  <si>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</si>
  <si>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</si>
  <si>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</si>
  <si>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</si>
  <si>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</si>
  <si>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</si>
  <si>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</si>
  <si>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</si>
  <si>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</si>
  <si>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</si>
  <si>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</si>
  <si>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</si>
  <si>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</si>
  <si>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</si>
  <si>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</si>
  <si>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</si>
  <si>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</si>
  <si>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</si>
  <si>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</si>
  <si>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</si>
  <si>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</si>
  <si>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</si>
  <si>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</si>
  <si>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</si>
  <si>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</si>
  <si>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</si>
  <si>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</si>
  <si>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</si>
  <si>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</si>
  <si>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</si>
  <si>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</si>
  <si>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</si>
  <si>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</si>
  <si>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</si>
  <si>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</si>
  <si>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</si>
  <si>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</si>
  <si>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</si>
  <si>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</si>
  <si>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</si>
  <si>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</si>
  <si>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</si>
  <si>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</si>
  <si>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</si>
  <si>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</si>
  <si>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</si>
  <si>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</si>
  <si>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</si>
  <si>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</si>
  <si>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</si>
  <si>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</si>
  <si>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</si>
  <si>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</si>
  <si>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</si>
  <si>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</si>
  <si>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</si>
  <si>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</si>
  <si>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</si>
  <si>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</si>
  <si>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</si>
  <si>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</si>
  <si>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</si>
  <si>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</si>
  <si>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</si>
  <si>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</si>
  <si>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</si>
  <si>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</si>
  <si>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</si>
  <si>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</si>
  <si>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</si>
  <si>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</si>
  <si>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</si>
  <si>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</si>
  <si>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</si>
  <si>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</si>
  <si>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</si>
  <si>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</si>
  <si>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</si>
  <si>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</si>
  <si>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</si>
  <si>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</si>
  <si>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</si>
  <si>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</si>
  <si>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</si>
  <si>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</si>
  <si>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</si>
  <si>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</si>
  <si>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</si>
  <si>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</si>
  <si>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</si>
  <si>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</si>
  <si>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</si>
  <si>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</si>
  <si>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</si>
  <si>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</si>
  <si>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</si>
  <si>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</si>
  <si>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</si>
  <si>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</si>
  <si>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</si>
  <si>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</si>
  <si>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</si>
  <si>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</si>
  <si>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</si>
  <si>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</si>
  <si>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</si>
  <si>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</si>
  <si>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</si>
  <si>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</si>
  <si>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</si>
  <si>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</si>
  <si>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</si>
  <si>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</si>
  <si>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</si>
  <si>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</si>
  <si>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</si>
  <si>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</si>
  <si>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</si>
  <si>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</si>
  <si>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</si>
  <si>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</si>
  <si>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</si>
  <si>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</si>
  <si>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</si>
  <si>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</si>
  <si>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</si>
  <si>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</si>
  <si>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</si>
  <si>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</si>
  <si>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</si>
  <si>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</si>
  <si>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</si>
  <si>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</si>
  <si>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</si>
  <si>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</si>
  <si>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</si>
  <si>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</si>
  <si>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</si>
  <si>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</si>
  <si>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</si>
  <si>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</si>
  <si>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</si>
  <si>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</si>
  <si>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</si>
  <si>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</si>
  <si>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</si>
  <si>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</si>
  <si>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</si>
  <si>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</si>
  <si>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</si>
  <si>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</si>
  <si>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</si>
  <si>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</si>
  <si>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</si>
  <si>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</si>
  <si>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</si>
  <si>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</si>
  <si>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</si>
  <si>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</si>
  <si>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</si>
  <si>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</si>
  <si>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</si>
  <si>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</si>
  <si>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</si>
  <si>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</si>
  <si>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</si>
  <si>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</si>
  <si>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</si>
  <si>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</si>
  <si>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</si>
  <si>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</si>
  <si>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</si>
  <si>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</si>
  <si>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</si>
  <si>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</si>
  <si>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</si>
  <si>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</si>
  <si>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</si>
  <si>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</si>
  <si>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</si>
  <si>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</si>
  <si>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</si>
  <si>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</si>
  <si>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</si>
  <si>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</si>
  <si>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</si>
  <si>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</si>
  <si>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</si>
  <si>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</si>
  <si>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</si>
  <si>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</si>
  <si>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</si>
  <si>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</si>
  <si>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</si>
  <si>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</si>
  <si>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</si>
  <si>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</si>
  <si>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</si>
  <si>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</si>
  <si>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</si>
  <si>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</si>
  <si>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</si>
  <si>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</si>
  <si>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</si>
  <si>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</si>
  <si>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</si>
  <si>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</si>
  <si>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</si>
  <si>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</si>
  <si>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</si>
  <si>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</si>
  <si>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</si>
  <si>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</si>
  <si>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</si>
  <si>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</si>
  <si>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</si>
  <si>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</si>
  <si>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</si>
  <si>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</si>
  <si>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</si>
  <si>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</si>
  <si>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</si>
  <si>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</si>
  <si>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</si>
  <si>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</si>
  <si>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</si>
  <si>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</si>
  <si>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</si>
  <si>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</si>
  <si>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</si>
  <si>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</si>
  <si>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</si>
  <si>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</si>
  <si>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</si>
  <si>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</si>
  <si>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</si>
  <si>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</si>
  <si>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</si>
  <si>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</si>
  <si>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</si>
  <si>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</si>
  <si>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</si>
  <si>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</si>
  <si>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</si>
  <si>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</si>
  <si>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</si>
  <si>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</si>
  <si>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</si>
  <si>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</si>
  <si>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</si>
  <si>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</si>
  <si>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</si>
  <si>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</si>
  <si>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</si>
  <si>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</si>
  <si>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</si>
  <si>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</si>
  <si>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</si>
  <si>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</si>
  <si>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</si>
  <si>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</si>
  <si>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</si>
  <si>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</si>
  <si>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</si>
  <si>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</si>
  <si>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</si>
  <si>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</si>
  <si>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</si>
  <si>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</si>
  <si>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</si>
  <si>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</si>
  <si>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</si>
  <si>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</si>
  <si>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</si>
  <si>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</si>
  <si>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</si>
  <si>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</si>
  <si>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</si>
  <si>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</si>
  <si>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</si>
  <si>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</si>
  <si>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</si>
  <si>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</si>
  <si>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</si>
  <si>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</si>
  <si>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</si>
  <si>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</si>
  <si>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</si>
  <si>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</si>
  <si>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</si>
  <si>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</si>
  <si>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</si>
  <si>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</si>
  <si>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</si>
  <si>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</si>
  <si>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</si>
  <si>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</si>
  <si>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</si>
  <si>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</si>
  <si>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</si>
  <si>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</si>
  <si>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</si>
  <si>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</si>
  <si>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</si>
  <si>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</si>
  <si>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</si>
  <si>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</si>
  <si>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</si>
  <si>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</si>
  <si>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</si>
  <si>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</si>
  <si>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</si>
  <si>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</si>
  <si>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</si>
  <si>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</si>
  <si>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</si>
  <si>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</si>
  <si>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</si>
  <si>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</si>
  <si>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</si>
  <si>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</si>
  <si>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</si>
  <si>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</si>
  <si>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</si>
  <si>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</si>
  <si>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</si>
  <si>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</si>
  <si>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</si>
  <si>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</si>
  <si>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</si>
  <si>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</si>
  <si>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</si>
  <si>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</si>
  <si>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</si>
  <si>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</si>
  <si>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</si>
  <si>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</si>
  <si>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</si>
  <si>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</si>
  <si>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</si>
  <si>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</si>
  <si>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</si>
  <si>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</si>
  <si>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</si>
  <si>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</si>
  <si>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</si>
  <si>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</si>
  <si>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</si>
  <si>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</si>
  <si>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</si>
  <si>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</si>
  <si>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</si>
  <si>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</si>
  <si>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</si>
  <si>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</si>
  <si>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</si>
  <si>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</si>
  <si>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</si>
  <si>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</si>
  <si>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</si>
  <si>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</si>
  <si>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</si>
  <si>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</si>
  <si>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</si>
  <si>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</si>
  <si>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</si>
  <si>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</si>
  <si>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</si>
  <si>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</si>
  <si>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</si>
  <si>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</si>
  <si>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</si>
  <si>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</si>
  <si>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</si>
  <si>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</si>
  <si>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</si>
  <si>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</si>
  <si>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</si>
  <si>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</si>
  <si>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</si>
  <si>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</si>
  <si>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</si>
  <si>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</si>
  <si>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</si>
  <si>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</si>
  <si>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</si>
  <si>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</si>
  <si>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</si>
  <si>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</si>
  <si>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</si>
  <si>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</si>
  <si>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</si>
  <si>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</si>
  <si>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</si>
  <si>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</si>
  <si>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</si>
  <si>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</si>
  <si>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</si>
  <si>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</si>
  <si>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</si>
  <si>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</si>
  <si>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</si>
  <si>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</si>
  <si>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</si>
  <si>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</si>
  <si>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</si>
  <si>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</si>
  <si>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</si>
  <si>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</si>
  <si>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</si>
  <si>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</si>
  <si>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</si>
  <si>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</si>
  <si>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</si>
  <si>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</si>
  <si>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</si>
  <si>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</si>
  <si>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</si>
  <si>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</si>
  <si>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</si>
  <si>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</si>
  <si>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</si>
  <si>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</si>
  <si>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</si>
  <si>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</si>
  <si>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</si>
  <si>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</si>
  <si>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</si>
  <si>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</si>
  <si>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</si>
  <si>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</si>
  <si>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</si>
  <si>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</si>
  <si>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</si>
  <si>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</si>
  <si>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</si>
  <si>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</si>
  <si>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</si>
  <si>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</si>
  <si>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</si>
  <si>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</si>
  <si>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</si>
  <si>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</si>
  <si>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</si>
  <si>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</si>
  <si>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</si>
  <si>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</si>
  <si>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</si>
  <si>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</si>
  <si>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</si>
  <si>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</si>
  <si>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</si>
  <si>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</si>
  <si>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</si>
  <si>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</si>
  <si>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</si>
  <si>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</si>
  <si>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</si>
  <si>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</si>
  <si>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</si>
  <si>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</si>
  <si>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</si>
  <si>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</si>
  <si>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</si>
  <si>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</si>
  <si>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</si>
  <si>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</si>
  <si>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</si>
  <si>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</si>
  <si>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</si>
  <si>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</si>
  <si>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</si>
  <si>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</si>
  <si>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</si>
  <si>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</si>
  <si>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</si>
  <si>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</si>
  <si>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</si>
  <si>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</si>
  <si>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</si>
  <si>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</si>
  <si>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</si>
  <si>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</si>
  <si>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</si>
  <si>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</si>
  <si>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</si>
  <si>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</si>
  <si>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</si>
  <si>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</si>
  <si>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</si>
  <si>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</si>
  <si>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</si>
  <si>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</si>
  <si>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</si>
  <si>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</si>
  <si>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</si>
  <si>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</si>
  <si>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</si>
  <si>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</si>
  <si>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</si>
  <si>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</si>
  <si>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</si>
  <si>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</si>
  <si>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</si>
  <si>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</si>
  <si>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</si>
  <si>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</si>
  <si>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</si>
  <si>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</si>
  <si>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</si>
  <si>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</si>
  <si>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</si>
  <si>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</si>
  <si>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</si>
  <si>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</si>
  <si>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</si>
  <si>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</si>
  <si>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</si>
  <si>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</si>
  <si>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</si>
  <si>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</si>
  <si>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</si>
  <si>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</si>
  <si>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</si>
  <si>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</si>
  <si>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</si>
  <si>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</si>
  <si>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</si>
  <si>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</si>
  <si>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</si>
  <si>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</si>
  <si>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</si>
  <si>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</si>
  <si>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</si>
  <si>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</si>
  <si>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</si>
  <si>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</si>
  <si>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</si>
  <si>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</si>
  <si>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</si>
  <si>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</si>
  <si>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</si>
  <si>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</si>
  <si>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</si>
  <si>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</si>
  <si>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</si>
  <si>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</si>
  <si>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</si>
  <si>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</si>
  <si>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</si>
  <si>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</si>
  <si>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</si>
  <si>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</si>
  <si>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</si>
  <si>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</si>
  <si>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</si>
  <si>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</si>
  <si>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</si>
  <si>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</si>
  <si>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</si>
  <si>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</si>
  <si>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</si>
  <si>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</si>
  <si>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</si>
  <si>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</si>
  <si>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</si>
  <si>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</si>
  <si>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</si>
  <si>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</si>
  <si>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</si>
  <si>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</si>
  <si>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</si>
  <si>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</si>
  <si>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</si>
  <si>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</si>
  <si>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</si>
  <si>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</si>
  <si>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</si>
  <si>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</si>
  <si>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</si>
  <si>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</si>
  <si>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</si>
  <si>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</si>
  <si>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</si>
  <si>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</si>
  <si>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</si>
  <si>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</si>
  <si>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</si>
  <si>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</si>
  <si>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</si>
  <si>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</si>
  <si>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</si>
  <si>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</si>
  <si>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</si>
  <si>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</si>
  <si>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</si>
  <si>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</si>
  <si>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</si>
  <si>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</si>
  <si>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</si>
  <si>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</si>
  <si>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</si>
  <si>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</si>
  <si>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</si>
  <si>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</si>
  <si>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</si>
  <si>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</si>
  <si>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</si>
  <si>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</si>
  <si>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</si>
  <si>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</si>
  <si>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</si>
  <si>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</si>
  <si>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</si>
  <si>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</si>
  <si>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</si>
  <si>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</si>
  <si>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</si>
  <si>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</si>
  <si>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</si>
  <si>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</si>
  <si>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</si>
  <si>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</si>
  <si>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</si>
  <si>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</si>
  <si>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</si>
  <si>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</si>
  <si>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</si>
  <si>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</si>
  <si>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</si>
  <si>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</si>
  <si>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</si>
  <si>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</si>
  <si>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</si>
  <si>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</si>
  <si>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</si>
  <si>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</si>
  <si>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</si>
  <si>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</si>
  <si>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</si>
  <si>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</si>
  <si>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</si>
  <si>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</si>
  <si>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</si>
  <si>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</si>
  <si>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</si>
  <si>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</si>
  <si>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</si>
  <si>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</si>
  <si>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</si>
  <si>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</si>
  <si>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</si>
  <si>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</si>
  <si>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</si>
  <si>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</si>
  <si>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</si>
  <si>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</si>
  <si>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</si>
  <si>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</si>
  <si>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</si>
  <si>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</si>
  <si>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</si>
  <si>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</si>
  <si>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</si>
  <si>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</si>
  <si>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</si>
  <si>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</si>
  <si>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</si>
  <si>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</si>
  <si>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</si>
  <si>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</si>
  <si>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</si>
  <si>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</si>
  <si>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</si>
  <si>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</si>
  <si>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</si>
  <si>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</si>
  <si>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</si>
  <si>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</si>
  <si>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</si>
  <si>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</si>
  <si>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</si>
  <si>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</si>
  <si>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</si>
  <si>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</si>
  <si>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</si>
  <si>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</si>
  <si>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</si>
  <si>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</si>
  <si>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</si>
  <si>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</si>
  <si>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</si>
  <si>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</si>
  <si>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</si>
  <si>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</si>
  <si>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</si>
  <si>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</si>
  <si>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</si>
  <si>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</si>
  <si>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</si>
  <si>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</si>
  <si>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</si>
  <si>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</si>
  <si>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</si>
  <si>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</si>
  <si>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</si>
  <si>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</si>
  <si>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</si>
  <si>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</si>
  <si>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</si>
  <si>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</si>
  <si>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</si>
  <si>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</si>
  <si>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</si>
  <si>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</si>
  <si>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</si>
  <si>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</si>
  <si>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</si>
  <si>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</si>
  <si>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</si>
  <si>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</si>
  <si>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</si>
  <si>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</si>
  <si>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</si>
  <si>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</si>
  <si>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</si>
  <si>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</si>
  <si>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</si>
  <si>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</si>
  <si>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</si>
  <si>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</si>
  <si>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</si>
  <si>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</si>
  <si>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</si>
  <si>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</si>
  <si>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</si>
  <si>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</si>
  <si>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</si>
  <si>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</si>
  <si>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</si>
  <si>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</si>
  <si>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</si>
  <si>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</si>
  <si>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</si>
  <si>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</si>
  <si>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</si>
  <si>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</si>
  <si>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</si>
  <si>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</si>
  <si>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</si>
  <si>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</si>
  <si>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</si>
  <si>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</si>
  <si>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</si>
  <si>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</si>
  <si>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</si>
  <si>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</si>
  <si>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</si>
  <si>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</si>
  <si>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</si>
  <si>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</si>
  <si>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</si>
  <si>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</si>
  <si>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</si>
  <si>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</si>
  <si>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</si>
  <si>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</si>
  <si>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</si>
  <si>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</si>
  <si>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</si>
  <si>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</si>
  <si>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</si>
  <si>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</si>
  <si>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</si>
  <si>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</si>
  <si>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</si>
  <si>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</si>
  <si>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</si>
  <si>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</si>
  <si>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</si>
  <si>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</si>
  <si>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</si>
  <si>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</si>
  <si>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</si>
  <si>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</si>
  <si>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</si>
  <si>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</si>
  <si>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</si>
  <si>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</si>
  <si>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</si>
  <si>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</si>
  <si>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</si>
  <si>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</si>
  <si>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</si>
  <si>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</si>
  <si>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</si>
  <si>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</si>
  <si>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</si>
  <si>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</si>
  <si>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</si>
  <si>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</si>
  <si>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</si>
  <si>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</si>
  <si>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</si>
  <si>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</si>
  <si>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</si>
  <si>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</si>
  <si>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</si>
  <si>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</si>
  <si>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</si>
  <si>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</si>
  <si>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</si>
  <si>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</si>
  <si>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</si>
  <si>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</si>
  <si>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</si>
  <si>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</si>
  <si>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</si>
  <si>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</si>
  <si>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</si>
  <si>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</si>
  <si>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</si>
  <si>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</si>
  <si>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</si>
  <si>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</si>
  <si>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</si>
  <si>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</si>
  <si>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</si>
  <si>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</si>
  <si>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</si>
  <si>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</si>
  <si>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</si>
  <si>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</si>
  <si>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</si>
  <si>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</si>
  <si>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</si>
  <si>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</si>
  <si>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</si>
  <si>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</si>
  <si>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</si>
  <si>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</si>
  <si>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</si>
  <si>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</si>
  <si>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</si>
  <si>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</si>
  <si>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</si>
  <si>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</si>
  <si>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</si>
  <si>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</si>
  <si>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</si>
  <si>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</si>
  <si>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</si>
  <si>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</si>
  <si>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</si>
  <si>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</si>
  <si>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</si>
  <si>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</si>
  <si>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</si>
  <si>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</si>
  <si>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</si>
  <si>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</si>
  <si>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</si>
  <si>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</si>
  <si>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</si>
  <si>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</si>
  <si>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</si>
  <si>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</si>
  <si>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</si>
  <si>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</si>
  <si>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</si>
  <si>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</si>
  <si>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</si>
  <si>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</si>
  <si>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</si>
  <si>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</si>
  <si>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</si>
  <si>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</si>
  <si>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</si>
  <si>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</si>
  <si>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</si>
  <si>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</si>
  <si>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</si>
  <si>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</si>
  <si>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</si>
  <si>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</si>
  <si>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</si>
  <si>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</si>
  <si>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</si>
  <si>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</si>
  <si>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</si>
  <si>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</si>
  <si>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</si>
  <si>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</si>
  <si>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</si>
  <si>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</si>
  <si>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</si>
  <si>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</si>
  <si>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</si>
  <si>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</si>
  <si>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</si>
  <si>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</si>
  <si>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</si>
  <si>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</si>
  <si>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</si>
  <si>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</si>
  <si>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</si>
  <si>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</si>
  <si>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</si>
  <si>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</si>
  <si>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</si>
  <si>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</si>
  <si>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</si>
  <si>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</si>
  <si>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</si>
  <si>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</si>
  <si>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</si>
  <si>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</si>
  <si>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</si>
  <si>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</si>
  <si>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</si>
  <si>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</si>
  <si>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</si>
  <si>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</si>
  <si>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</si>
  <si>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</si>
  <si>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</si>
  <si>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</si>
  <si>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</si>
  <si>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</si>
  <si>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</si>
  <si>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</si>
  <si>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</si>
  <si>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</si>
  <si>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</si>
  <si>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</si>
  <si>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</si>
  <si>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</si>
  <si>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</si>
  <si>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</si>
  <si>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</si>
  <si>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</si>
  <si>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</si>
  <si>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</si>
  <si>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</si>
  <si>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</si>
  <si>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</si>
  <si>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</si>
  <si>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</si>
  <si>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</si>
  <si>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</si>
  <si>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</si>
  <si>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</si>
  <si>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</si>
  <si>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</si>
  <si>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</si>
  <si>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</si>
  <si>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</si>
  <si>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</si>
  <si>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</si>
  <si>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</si>
  <si>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</si>
  <si>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</si>
  <si>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</si>
  <si>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</si>
  <si>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</si>
  <si>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</si>
  <si>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</si>
  <si>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</si>
  <si>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</si>
  <si>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</si>
  <si>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</si>
  <si>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</si>
  <si>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</si>
  <si>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</si>
  <si>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</si>
  <si>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</si>
  <si>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</si>
  <si>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</si>
  <si>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</si>
  <si>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</si>
  <si>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</si>
  <si>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</si>
  <si>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</si>
  <si>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</si>
  <si>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</si>
  <si>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</si>
  <si>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</si>
  <si>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</si>
  <si>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</si>
  <si>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</si>
  <si>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</si>
  <si>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</si>
  <si>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</si>
  <si>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</si>
  <si>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</si>
  <si>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</si>
  <si>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</si>
  <si>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</si>
  <si>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</si>
  <si>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</si>
  <si>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</si>
  <si>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</si>
  <si>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</si>
  <si>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</si>
  <si>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</si>
  <si>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</si>
  <si>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</si>
  <si>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</si>
  <si>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</si>
  <si>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</si>
  <si>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</si>
  <si>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</si>
  <si>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</si>
  <si>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</si>
  <si>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</si>
  <si>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</si>
  <si>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</si>
  <si>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</si>
  <si>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</si>
  <si>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</si>
  <si>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</si>
  <si>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</si>
  <si>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</si>
  <si>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</si>
  <si>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</si>
  <si>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</si>
  <si>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</si>
  <si>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</si>
  <si>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</si>
  <si>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</si>
  <si>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</si>
  <si>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</si>
  <si>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</si>
  <si>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</si>
  <si>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</si>
  <si>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</si>
  <si>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</si>
  <si>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</si>
  <si>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</si>
  <si>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</si>
  <si>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</si>
  <si>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</si>
  <si>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</si>
  <si>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</si>
  <si>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</si>
  <si>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</si>
  <si>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</si>
  <si>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</si>
  <si>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</si>
  <si>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</si>
  <si>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</si>
  <si>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</si>
  <si>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</si>
  <si>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</si>
  <si>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</si>
  <si>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</si>
  <si>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</si>
  <si>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</si>
  <si>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</si>
  <si>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</si>
  <si>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</si>
  <si>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</si>
  <si>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</si>
  <si>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</si>
  <si>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</si>
  <si>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</si>
  <si>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</si>
  <si>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</si>
  <si>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</si>
  <si>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</si>
  <si>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</si>
  <si>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</si>
  <si>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</si>
  <si>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</si>
  <si>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</si>
  <si>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</si>
  <si>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</si>
  <si>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</si>
  <si>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</si>
  <si>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</si>
  <si>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</si>
  <si>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</si>
  <si>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</si>
  <si>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</si>
  <si>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</si>
  <si>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</si>
  <si>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</si>
  <si>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</si>
  <si>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</si>
  <si>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</si>
  <si>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</si>
  <si>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</si>
  <si>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</si>
  <si>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</si>
  <si>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</si>
  <si>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</si>
  <si>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</si>
  <si>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</si>
  <si>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</si>
  <si>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</si>
  <si>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</si>
  <si>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</si>
  <si>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</si>
  <si>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</si>
  <si>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</si>
  <si>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</si>
  <si>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</si>
  <si>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</si>
  <si>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</si>
  <si>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</si>
  <si>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</si>
  <si>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</si>
  <si>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</si>
  <si>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</si>
  <si>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</si>
  <si>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</si>
  <si>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</si>
  <si>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</si>
  <si>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</si>
  <si>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</si>
  <si>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</si>
  <si>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</si>
  <si>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</si>
  <si>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</si>
  <si>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</si>
  <si>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</si>
  <si>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</si>
  <si>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</si>
  <si>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</si>
  <si>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</si>
  <si>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</si>
  <si>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</si>
  <si>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</si>
  <si>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</si>
  <si>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</si>
  <si>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</si>
  <si>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</si>
  <si>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</si>
  <si>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</si>
  <si>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</si>
  <si>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</si>
  <si>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</si>
  <si>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</si>
  <si>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</si>
  <si>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</si>
  <si>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</si>
  <si>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</si>
  <si>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</si>
  <si>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</si>
  <si>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</si>
  <si>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</si>
  <si>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</si>
  <si>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</si>
  <si>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</si>
  <si>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</si>
  <si>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</si>
  <si>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</si>
  <si>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</si>
  <si>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</si>
  <si>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</si>
  <si>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</si>
  <si>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</si>
  <si>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</si>
  <si>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</si>
  <si>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</si>
  <si>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</si>
  <si>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</si>
  <si>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</si>
  <si>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</si>
  <si>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</si>
  <si>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</si>
  <si>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</si>
  <si>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</si>
  <si>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</si>
  <si>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</si>
  <si>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</si>
  <si>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</si>
  <si>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</si>
  <si>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</si>
  <si>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</si>
  <si>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</si>
  <si>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</si>
  <si>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</si>
  <si>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</si>
  <si>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</si>
  <si>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</si>
  <si>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</si>
  <si>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</si>
  <si>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</si>
  <si>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</si>
  <si>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</si>
  <si>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</si>
  <si>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</si>
  <si>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</si>
  <si>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</si>
  <si>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</si>
  <si>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</si>
  <si>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</si>
  <si>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</si>
  <si>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</si>
  <si>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</si>
  <si>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</si>
  <si>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</si>
  <si>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</si>
  <si>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</si>
  <si>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</si>
  <si>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</si>
  <si>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</si>
  <si>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</si>
  <si>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</si>
  <si>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</si>
  <si>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</si>
  <si>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</si>
  <si>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</si>
  <si>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</si>
  <si>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</si>
  <si>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</si>
  <si>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</si>
  <si>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</si>
  <si>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</si>
  <si>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</si>
  <si>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</si>
  <si>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</si>
  <si>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</si>
  <si>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</si>
  <si>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</si>
  <si>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</si>
  <si>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</si>
  <si>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</si>
  <si>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</si>
  <si>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</si>
  <si>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</si>
  <si>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</si>
  <si>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</si>
  <si>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</si>
  <si>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</si>
  <si>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</si>
  <si>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</si>
  <si>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</si>
  <si>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</si>
  <si>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</si>
  <si>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</si>
  <si>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</si>
  <si>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</si>
  <si>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</si>
  <si>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</si>
  <si>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</si>
  <si>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</si>
  <si>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</si>
  <si>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</si>
  <si>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</si>
  <si>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</si>
  <si>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</si>
  <si>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</si>
  <si>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</si>
  <si>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</si>
  <si>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</si>
  <si>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</si>
  <si>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</si>
  <si>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</si>
  <si>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</si>
  <si>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</si>
  <si>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</si>
  <si>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</si>
  <si>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</si>
  <si>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</si>
  <si>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</si>
  <si>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</si>
  <si>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</si>
  <si>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</si>
  <si>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</si>
  <si>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</si>
  <si>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</si>
  <si>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</si>
  <si>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</si>
  <si>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</si>
  <si>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</si>
  <si>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</si>
  <si>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</si>
  <si>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</si>
  <si>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</si>
  <si>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</si>
  <si>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</si>
  <si>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</si>
  <si>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</si>
  <si>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</si>
  <si>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</si>
  <si>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</si>
  <si>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</si>
  <si>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</si>
  <si>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</si>
  <si>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</si>
  <si>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</si>
  <si>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</si>
  <si>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</si>
  <si>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</si>
  <si>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</si>
  <si>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</si>
  <si>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</si>
  <si>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</si>
  <si>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</si>
  <si>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</si>
  <si>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</si>
  <si>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</si>
  <si>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</si>
  <si>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</si>
  <si>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</si>
  <si>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</si>
  <si>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</si>
  <si>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</si>
  <si>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</si>
  <si>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</si>
  <si>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</si>
  <si>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</si>
  <si>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</si>
  <si>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</si>
  <si>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</si>
  <si>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</si>
  <si>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</si>
  <si>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</si>
  <si>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</si>
  <si>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</si>
  <si>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</si>
  <si>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</si>
  <si>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</si>
  <si>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</si>
  <si>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</si>
  <si>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</si>
  <si>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</si>
  <si>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</si>
  <si>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</si>
  <si>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</si>
  <si>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</si>
  <si>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</si>
  <si>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</si>
  <si>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</si>
  <si>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</si>
  <si>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</si>
  <si>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</si>
  <si>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</si>
  <si>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</si>
  <si>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</si>
  <si>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</si>
  <si>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</si>
  <si>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</si>
  <si>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</si>
  <si>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</si>
  <si>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</si>
  <si>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</si>
  <si>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</si>
  <si>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</si>
  <si>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</si>
  <si>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</si>
  <si>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</si>
  <si>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</si>
  <si>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</si>
  <si>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</si>
  <si>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</si>
  <si>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</si>
  <si>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</si>
  <si>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</si>
  <si>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</si>
  <si>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</si>
  <si>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</si>
  <si>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</si>
  <si>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</si>
  <si>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</si>
  <si>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</si>
  <si>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</si>
  <si>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</si>
  <si>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</si>
  <si>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</si>
  <si>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</si>
  <si>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</si>
  <si>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</si>
  <si>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</si>
  <si>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</si>
  <si>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</si>
  <si>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</si>
  <si>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</si>
  <si>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</si>
  <si>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</si>
  <si>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</si>
  <si>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</si>
  <si>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</si>
  <si>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</si>
  <si>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</si>
  <si>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</si>
  <si>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</si>
  <si>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</si>
  <si>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</si>
  <si>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</si>
  <si>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</si>
  <si>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</si>
  <si>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</si>
  <si>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</si>
  <si>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</si>
  <si>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</si>
  <si>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</si>
  <si>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</si>
  <si>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</si>
  <si>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</si>
  <si>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</si>
  <si>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</si>
  <si>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</si>
  <si>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</si>
  <si>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</si>
  <si>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</si>
  <si>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</si>
  <si>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</si>
  <si>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</si>
  <si>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</si>
  <si>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</si>
  <si>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</si>
  <si>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</si>
  <si>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</si>
  <si>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</si>
  <si>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</si>
  <si>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</si>
  <si>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</si>
  <si>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</si>
  <si>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</si>
  <si>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</si>
  <si>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</si>
  <si>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</si>
  <si>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</si>
  <si>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</si>
  <si>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</si>
  <si>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</si>
  <si>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</si>
  <si>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</si>
  <si>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</si>
  <si>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</si>
  <si>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</si>
  <si>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</si>
  <si>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</si>
  <si>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</si>
  <si>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</si>
  <si>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</si>
  <si>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</si>
  <si>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</si>
  <si>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</si>
  <si>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</si>
  <si>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</si>
  <si>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</si>
  <si>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</si>
  <si>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</si>
  <si>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</si>
  <si>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</si>
  <si>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</si>
  <si>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</si>
  <si>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</si>
  <si>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</si>
  <si>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</si>
  <si>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</si>
  <si>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</si>
  <si>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</si>
  <si>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</si>
  <si>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</si>
  <si>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</si>
  <si>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</si>
  <si>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</si>
  <si>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</si>
  <si>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</si>
  <si>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</si>
  <si>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</si>
  <si>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</si>
  <si>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</si>
  <si>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</si>
  <si>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</si>
  <si>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</si>
  <si>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</si>
  <si>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</si>
  <si>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</si>
  <si>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</si>
  <si>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</si>
  <si>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</si>
  <si>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</si>
  <si>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</si>
  <si>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</si>
  <si>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</si>
  <si>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</si>
  <si>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</si>
  <si>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</si>
  <si>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</si>
  <si>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</si>
  <si>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</si>
  <si>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</si>
  <si>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</si>
  <si>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</si>
  <si>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</si>
  <si>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</si>
  <si>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</si>
  <si>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</si>
  <si>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</si>
  <si>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</si>
  <si>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</si>
  <si>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</si>
  <si>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</si>
  <si>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</si>
  <si>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</si>
  <si>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</si>
  <si>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</si>
  <si>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</si>
  <si>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</si>
  <si>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</si>
  <si>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</si>
  <si>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</si>
  <si>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</si>
  <si>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</si>
  <si>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</si>
  <si>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</si>
  <si>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</si>
  <si>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</si>
  <si>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</si>
  <si>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</si>
  <si>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</si>
  <si>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</si>
  <si>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</si>
  <si>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</si>
  <si>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</si>
  <si>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</si>
  <si>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</si>
  <si>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</si>
  <si>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</si>
  <si>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</si>
  <si>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</si>
  <si>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</si>
  <si>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</si>
  <si>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</si>
  <si>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</si>
  <si>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</si>
  <si>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</si>
  <si>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</si>
  <si>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</si>
  <si>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</si>
  <si>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</si>
  <si>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</si>
  <si>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</si>
  <si>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</si>
  <si>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</si>
  <si>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</si>
  <si>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</si>
  <si>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</si>
  <si>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</si>
  <si>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</si>
  <si>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</si>
  <si>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</si>
  <si>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</si>
  <si>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</si>
  <si>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</si>
  <si>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</si>
  <si>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</si>
  <si>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</si>
  <si>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</si>
  <si>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</si>
  <si>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</si>
  <si>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</si>
  <si>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</si>
  <si>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</si>
  <si>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</si>
  <si>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</si>
  <si>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</si>
  <si>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</si>
  <si>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</si>
  <si>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</si>
  <si>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</si>
  <si>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</si>
  <si>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</si>
  <si>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</si>
  <si>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</si>
  <si>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</si>
  <si>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</si>
  <si>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</si>
  <si>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</si>
  <si>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</si>
  <si>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</si>
  <si>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</si>
  <si>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</si>
  <si>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</si>
  <si>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</si>
  <si>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</si>
  <si>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</si>
  <si>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</si>
  <si>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</si>
  <si>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</si>
  <si>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</si>
  <si>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</si>
  <si>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</si>
  <si>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</si>
  <si>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</si>
  <si>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</si>
  <si>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</si>
  <si>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</si>
  <si>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</si>
  <si>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</si>
  <si>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</si>
  <si>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</si>
  <si>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</si>
  <si>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</si>
  <si>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</si>
  <si>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</si>
  <si>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</si>
  <si>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</si>
  <si>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</si>
  <si>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</si>
  <si>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</si>
  <si>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</si>
  <si>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</si>
  <si>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</si>
  <si>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</si>
  <si>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</si>
  <si>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</si>
  <si>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</si>
  <si>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</si>
  <si>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</si>
  <si>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</si>
  <si>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</si>
  <si>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</si>
  <si>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</si>
  <si>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</si>
  <si>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</si>
  <si>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</si>
  <si>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</si>
  <si>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</si>
  <si>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</si>
  <si>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</si>
  <si>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</si>
  <si>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</si>
  <si>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</si>
  <si>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</si>
  <si>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</si>
  <si>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</si>
  <si>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</si>
  <si>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</si>
  <si>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</si>
  <si>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</si>
  <si>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</si>
  <si>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</si>
  <si>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</si>
  <si>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</si>
  <si>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</si>
  <si>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</si>
  <si>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</si>
  <si>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</si>
  <si>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</si>
  <si>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</si>
  <si>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</si>
  <si>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</si>
  <si>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</si>
  <si>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</si>
  <si>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</si>
  <si>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</si>
  <si>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</si>
  <si>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</si>
  <si>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</si>
  <si>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</si>
  <si>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</si>
  <si>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</si>
  <si>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</si>
  <si>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</si>
  <si>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</si>
  <si>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</si>
  <si>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</si>
  <si>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</si>
  <si>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</si>
  <si>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</si>
  <si>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</si>
  <si>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</si>
  <si>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</si>
  <si>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</si>
  <si>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</si>
  <si>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</si>
  <si>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</si>
  <si>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</si>
  <si>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</si>
  <si>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</si>
  <si>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</si>
  <si>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</si>
  <si>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</si>
  <si>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</si>
  <si>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</si>
  <si>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</si>
  <si>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</si>
  <si>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</si>
  <si>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</si>
  <si>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</si>
  <si>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</si>
  <si>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</si>
  <si>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</si>
  <si>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</si>
  <si>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</si>
  <si>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</si>
  <si>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</si>
  <si>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</si>
  <si>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</si>
  <si>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</si>
  <si>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</si>
  <si>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</si>
  <si>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</si>
  <si>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</si>
  <si>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</si>
  <si>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</si>
  <si>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</si>
  <si>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</si>
  <si>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</si>
  <si>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</si>
  <si>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</si>
  <si>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</si>
  <si>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</si>
  <si>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</si>
  <si>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</si>
  <si>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</si>
  <si>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</si>
  <si>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</si>
  <si>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</si>
  <si>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</si>
  <si>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</si>
  <si>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</si>
  <si>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</si>
  <si>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</si>
  <si>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</si>
  <si>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</si>
  <si>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</si>
  <si>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</si>
  <si>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</si>
  <si>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</si>
  <si>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</si>
  <si>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</si>
  <si>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</si>
  <si>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</si>
  <si>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</si>
  <si>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</si>
  <si>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</si>
  <si>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</si>
  <si>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</si>
  <si>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</si>
  <si>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</si>
  <si>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</si>
  <si>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</si>
  <si>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</si>
  <si>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</si>
  <si>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</si>
  <si>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</si>
  <si>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</si>
  <si>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</si>
  <si>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</si>
  <si>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</si>
  <si>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</si>
  <si>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</si>
  <si>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</si>
  <si>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</si>
  <si>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</si>
  <si>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</si>
  <si>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</si>
  <si>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</si>
  <si>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</si>
  <si>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</si>
  <si>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</si>
  <si>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</si>
  <si>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</si>
  <si>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</si>
  <si>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</si>
  <si>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</si>
  <si>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</si>
  <si>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</si>
  <si>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</si>
  <si>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</si>
  <si>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</si>
  <si>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</si>
  <si>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</si>
  <si>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</si>
  <si>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</si>
  <si>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</si>
  <si>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</si>
  <si>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</si>
  <si>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</si>
  <si>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</si>
  <si>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</si>
  <si>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</si>
  <si>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</si>
  <si>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</si>
  <si>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</si>
  <si>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</si>
  <si>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</si>
  <si>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</si>
  <si>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</si>
  <si>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</si>
  <si>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</si>
  <si>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</si>
  <si>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</si>
  <si>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</si>
  <si>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</si>
  <si>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</si>
  <si>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</si>
  <si>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</si>
  <si>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</si>
  <si>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</si>
  <si>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</si>
  <si>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</si>
  <si>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</si>
  <si>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</si>
  <si>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</si>
  <si>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</si>
  <si>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</si>
  <si>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</si>
  <si>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</si>
  <si>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</si>
  <si>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</si>
  <si>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</si>
  <si>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</si>
  <si>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</si>
  <si>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</si>
  <si>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</si>
  <si>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</si>
  <si>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</si>
  <si>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</si>
  <si>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</si>
  <si>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</si>
  <si>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</si>
  <si>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</si>
  <si>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</si>
  <si>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</si>
  <si>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</si>
  <si>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</si>
  <si>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</si>
  <si>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</si>
  <si>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</si>
  <si>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</si>
  <si>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</si>
  <si>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</si>
  <si>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</si>
  <si>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</si>
  <si>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</si>
  <si>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</si>
  <si>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</si>
  <si>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</si>
  <si>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</si>
  <si>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</si>
  <si>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</si>
  <si>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</si>
  <si>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</si>
  <si>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</si>
  <si>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</si>
  <si>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</si>
  <si>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</si>
  <si>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</si>
  <si>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</si>
  <si>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</si>
  <si>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</si>
  <si>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</si>
  <si>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</si>
  <si>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</si>
  <si>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</si>
  <si>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</si>
  <si>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</si>
  <si>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</si>
  <si>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</si>
  <si>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</si>
  <si>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</si>
  <si>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</si>
  <si>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</si>
  <si>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</si>
  <si>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</si>
  <si>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</si>
  <si>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</si>
  <si>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</si>
  <si>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</si>
  <si>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</si>
  <si>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</si>
  <si>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</si>
  <si>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</si>
  <si>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</si>
  <si>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</si>
  <si>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</si>
  <si>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</si>
  <si>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</si>
  <si>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</si>
  <si>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</si>
  <si>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</si>
  <si>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</si>
  <si>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</si>
  <si>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</si>
  <si>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</si>
  <si>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</si>
  <si>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</si>
  <si>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</si>
  <si>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</si>
  <si>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</si>
  <si>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</si>
  <si>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</si>
  <si>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</si>
  <si>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</si>
  <si>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</si>
  <si>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</si>
  <si>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</si>
  <si>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</si>
  <si>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</si>
  <si>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</si>
  <si>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</si>
  <si>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</si>
  <si>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</si>
  <si>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</si>
  <si>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</si>
  <si>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</si>
  <si>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</si>
  <si>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</si>
  <si>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</si>
  <si>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</si>
  <si>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</si>
  <si>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</si>
  <si>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</si>
  <si>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</si>
  <si>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</si>
  <si>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</si>
  <si>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</si>
  <si>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</si>
  <si>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</si>
  <si>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</si>
  <si>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</si>
  <si>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</si>
  <si>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</si>
  <si>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</si>
  <si>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</si>
  <si>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</si>
  <si>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</si>
  <si>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</si>
  <si>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</si>
  <si>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</si>
  <si>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</si>
  <si>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</si>
  <si>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</si>
  <si>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</si>
  <si>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</si>
  <si>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</si>
  <si>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</si>
  <si>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</si>
  <si>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</si>
  <si>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</si>
  <si>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</si>
  <si>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</si>
  <si>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</si>
  <si>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</si>
  <si>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</si>
  <si>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</si>
  <si>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</si>
  <si>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</si>
  <si>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</si>
  <si>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</si>
  <si>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</si>
  <si>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</si>
  <si>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</si>
  <si>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</si>
  <si>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</si>
  <si>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</si>
  <si>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</si>
  <si>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</si>
  <si>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</si>
  <si>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</si>
  <si>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</si>
  <si>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</si>
  <si>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</si>
  <si>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</si>
  <si>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</si>
  <si>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</si>
  <si>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</si>
  <si>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</si>
  <si>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</si>
  <si>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</si>
  <si>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</si>
  <si>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</si>
  <si>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</si>
  <si>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</si>
  <si>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</si>
  <si>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</si>
  <si>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</si>
  <si>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</si>
  <si>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</si>
  <si>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</si>
  <si>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</si>
  <si>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</si>
  <si>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</si>
  <si>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</si>
  <si>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</si>
  <si>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</si>
  <si>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</si>
  <si>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</si>
  <si>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</si>
  <si>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</si>
  <si>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</si>
  <si>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</si>
  <si>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</si>
  <si>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</si>
  <si>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</si>
  <si>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</si>
  <si>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</si>
  <si>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</si>
  <si>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</si>
  <si>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</si>
  <si>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</si>
  <si>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</si>
  <si>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</si>
  <si>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</si>
  <si>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</si>
  <si>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</si>
  <si>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</si>
  <si>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</si>
  <si>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</si>
  <si>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</si>
  <si>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</si>
  <si>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</si>
  <si>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</si>
  <si>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</si>
  <si>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</si>
  <si>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</si>
  <si>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</si>
  <si>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</si>
  <si>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</si>
  <si>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</si>
  <si>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</si>
  <si>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</si>
  <si>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</si>
  <si>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</si>
  <si>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</si>
  <si>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</si>
  <si>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</si>
  <si>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</si>
  <si>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</si>
  <si>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</si>
  <si>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</si>
  <si>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</si>
  <si>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</si>
  <si>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</si>
  <si>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</si>
  <si>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</si>
  <si>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</si>
  <si>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</si>
  <si>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</si>
  <si>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</si>
  <si>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</si>
  <si>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</si>
  <si>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</si>
  <si>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</si>
  <si>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</si>
  <si>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</si>
  <si>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</si>
  <si>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</si>
  <si>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</si>
  <si>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</si>
  <si>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</si>
  <si>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</si>
  <si>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</si>
  <si>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</si>
  <si>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</si>
  <si>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</si>
  <si>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</si>
  <si>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</si>
  <si>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</si>
  <si>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</si>
  <si>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</si>
  <si>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</si>
  <si>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</si>
  <si>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</si>
  <si>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</si>
  <si>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</si>
  <si>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</si>
  <si>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</si>
  <si>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</si>
  <si>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</si>
  <si>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</si>
  <si>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</si>
  <si>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</si>
  <si>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</si>
  <si>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</si>
  <si>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</si>
  <si>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</si>
  <si>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</si>
  <si>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</si>
  <si>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</si>
  <si>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</si>
  <si>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</si>
  <si>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</si>
  <si>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</si>
  <si>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</si>
  <si>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</si>
  <si>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</si>
  <si>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</si>
  <si>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</si>
  <si>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</si>
  <si>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</si>
  <si>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</si>
  <si>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</si>
  <si>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</si>
  <si>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</si>
  <si>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</si>
  <si>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</si>
  <si>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</si>
  <si>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</si>
  <si>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</si>
  <si>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</si>
  <si>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</si>
  <si>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</si>
  <si>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</si>
  <si>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</si>
  <si>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</si>
  <si>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</si>
  <si>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</si>
  <si>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</si>
  <si>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</si>
  <si>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</si>
  <si>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</si>
  <si>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</si>
  <si>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</si>
  <si>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</si>
  <si>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</si>
  <si>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</si>
  <si>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</si>
  <si>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</si>
  <si>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</si>
  <si>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</si>
  <si>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</si>
  <si>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</si>
  <si>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</si>
  <si>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</si>
  <si>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</si>
  <si>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</si>
  <si>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</si>
  <si>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</si>
  <si>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</si>
  <si>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</si>
  <si>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</si>
  <si>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</si>
  <si>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</si>
  <si>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</si>
  <si>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</si>
  <si>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</si>
  <si>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</si>
  <si>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</si>
  <si>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</si>
  <si>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</si>
  <si>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</si>
  <si>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</si>
  <si>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</si>
  <si>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</si>
  <si>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</si>
  <si>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</si>
  <si>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</si>
  <si>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</si>
  <si>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</si>
  <si>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</si>
  <si>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</si>
  <si>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</si>
  <si>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</si>
  <si>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</si>
  <si>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</si>
  <si>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</si>
  <si>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</si>
  <si>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</si>
  <si>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</si>
  <si>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</si>
  <si>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</si>
  <si>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</si>
  <si>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</si>
  <si>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</si>
  <si>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</si>
  <si>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</si>
  <si>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</si>
  <si>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</si>
  <si>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</si>
  <si>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</si>
  <si>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</si>
  <si>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</si>
  <si>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</si>
  <si>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</si>
  <si>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</si>
  <si>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</si>
  <si>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</si>
  <si>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</si>
  <si>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</si>
  <si>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</si>
  <si>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</si>
  <si>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</si>
  <si>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</si>
  <si>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</si>
  <si>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</si>
  <si>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</si>
  <si>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</si>
  <si>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</si>
  <si>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</si>
  <si>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</si>
  <si>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</si>
  <si>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</si>
  <si>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</si>
  <si>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</si>
  <si>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</si>
  <si>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</si>
  <si>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</si>
  <si>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</si>
  <si>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</si>
  <si>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</si>
  <si>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</si>
  <si>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</si>
  <si>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</si>
  <si>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</si>
  <si>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</si>
  <si>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</si>
  <si>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</si>
  <si>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</si>
  <si>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</si>
  <si>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</si>
  <si>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</si>
  <si>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</si>
  <si>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</si>
  <si>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</si>
  <si>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</si>
  <si>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</si>
  <si>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</si>
  <si>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</si>
  <si>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</si>
  <si>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</si>
  <si>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</si>
  <si>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</si>
  <si>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</si>
  <si>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</si>
  <si>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</si>
  <si>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</si>
  <si>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</si>
  <si>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</si>
  <si>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</si>
  <si>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</si>
  <si>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</si>
  <si>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</si>
  <si>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</si>
  <si>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</si>
  <si>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</si>
  <si>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</si>
  <si>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</si>
  <si>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</si>
  <si>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</si>
  <si>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</si>
  <si>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</si>
  <si>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</si>
  <si>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</si>
  <si>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</si>
  <si>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</si>
  <si>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</si>
  <si>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</si>
  <si>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</si>
  <si>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</si>
  <si>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</si>
  <si>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</si>
  <si>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</si>
  <si>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</si>
  <si>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</si>
  <si>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</si>
  <si>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</si>
  <si>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</si>
  <si>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</si>
  <si>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</si>
  <si>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</si>
  <si>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</si>
  <si>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</si>
  <si>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</si>
  <si>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</si>
  <si>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</si>
  <si>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</si>
  <si>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</si>
  <si>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</si>
  <si>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</si>
  <si>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</si>
  <si>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</si>
  <si>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</si>
  <si>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</si>
  <si>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</si>
  <si>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</si>
  <si>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</si>
  <si>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</si>
  <si>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</si>
  <si>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</si>
  <si>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</si>
  <si>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</si>
  <si>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</si>
  <si>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</si>
  <si>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</si>
  <si>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</si>
  <si>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</si>
  <si>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</si>
  <si>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</si>
  <si>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</si>
  <si>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</si>
  <si>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</si>
  <si>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</si>
  <si>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</si>
  <si>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</si>
  <si>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</si>
  <si>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</si>
  <si>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</si>
  <si>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</si>
  <si>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</si>
  <si>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</si>
  <si>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</si>
  <si>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</si>
  <si>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</si>
  <si>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</si>
  <si>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</si>
  <si>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</si>
  <si>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</si>
  <si>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</si>
  <si>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</si>
  <si>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</si>
  <si>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</si>
  <si>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</si>
  <si>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</si>
  <si>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</si>
  <si>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</si>
  <si>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</si>
  <si>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</si>
  <si>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</si>
  <si>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</si>
  <si>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</si>
  <si>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</si>
  <si>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</si>
  <si>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</si>
  <si>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</si>
  <si>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</si>
  <si>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</si>
  <si>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</si>
  <si>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</si>
  <si>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</si>
  <si>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</si>
  <si>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</si>
  <si>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</si>
  <si>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</si>
  <si>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</si>
  <si>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</si>
  <si>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</si>
  <si>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</si>
  <si>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</si>
  <si>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</si>
  <si>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</si>
  <si>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</si>
  <si>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</si>
  <si>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</si>
  <si>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</si>
  <si>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</si>
  <si>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</si>
  <si>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</si>
  <si>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</si>
  <si>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</si>
  <si>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</si>
  <si>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</si>
  <si>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</si>
  <si>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</si>
  <si>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</si>
  <si>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</si>
  <si>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</si>
  <si>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</si>
  <si>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</si>
  <si>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</si>
  <si>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</si>
  <si>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</si>
  <si>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</si>
  <si>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</si>
  <si>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</si>
  <si>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</si>
  <si>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</si>
  <si>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</si>
  <si>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</si>
  <si>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</si>
  <si>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</si>
  <si>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</si>
  <si>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</si>
  <si>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</si>
  <si>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</si>
  <si>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</si>
  <si>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</si>
  <si>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</si>
  <si>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</si>
  <si>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</si>
  <si>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</si>
  <si>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</si>
  <si>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</si>
  <si>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</si>
  <si>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</si>
  <si>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</si>
  <si>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</si>
  <si>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</si>
  <si>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</si>
  <si>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</si>
  <si>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</si>
  <si>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</si>
  <si>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</si>
  <si>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</si>
  <si>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</si>
  <si>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</si>
  <si>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</si>
  <si>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</si>
  <si>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</si>
  <si>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</si>
  <si>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</si>
  <si>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</si>
  <si>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</si>
  <si>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</si>
  <si>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</si>
  <si>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</si>
  <si>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</si>
  <si>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</si>
  <si>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</si>
  <si>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</si>
  <si>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</si>
  <si>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</si>
  <si>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</si>
  <si>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</si>
  <si>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</si>
  <si>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</si>
  <si>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</si>
  <si>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</si>
  <si>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</si>
  <si>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</si>
  <si>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</si>
  <si>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</si>
  <si>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</si>
  <si>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</si>
  <si>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</si>
  <si>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</si>
  <si>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</si>
  <si>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</si>
  <si>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</si>
  <si>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</si>
  <si>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</si>
  <si>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</si>
  <si>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</si>
  <si>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</si>
  <si>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</si>
  <si>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</si>
  <si>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</si>
  <si>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</si>
  <si>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</si>
  <si>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</si>
  <si>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</si>
  <si>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</si>
  <si>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</si>
  <si>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</si>
  <si>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</si>
  <si>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</si>
  <si>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</si>
  <si>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</si>
  <si>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</si>
  <si>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</si>
  <si>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</si>
  <si>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</si>
  <si>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</si>
  <si>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</si>
  <si>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</si>
  <si>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</si>
  <si>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</si>
  <si>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</si>
  <si>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</si>
  <si>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</si>
  <si>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</si>
  <si>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</si>
  <si>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</si>
  <si>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</si>
  <si>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</si>
  <si>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</si>
  <si>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</si>
  <si>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</si>
  <si>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</si>
  <si>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</si>
  <si>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</si>
  <si>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</si>
  <si>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</si>
  <si>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</si>
  <si>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</si>
  <si>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</si>
  <si>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</si>
  <si>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</si>
  <si>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</si>
  <si>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</si>
  <si>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</si>
  <si>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</si>
  <si>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</si>
  <si>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</si>
  <si>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</si>
  <si>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</si>
  <si>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</si>
  <si>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</si>
  <si>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</si>
  <si>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</si>
  <si>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</si>
  <si>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</si>
  <si>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</si>
  <si>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</si>
  <si>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</si>
  <si>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</si>
  <si>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</si>
  <si>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</si>
  <si>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</si>
  <si>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</si>
  <si>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</si>
  <si>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</si>
  <si>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</si>
  <si>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</si>
  <si>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</si>
  <si>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</si>
  <si>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</si>
  <si>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</si>
  <si>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</si>
  <si>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</si>
  <si>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</si>
  <si>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</si>
  <si>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</si>
  <si>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</si>
  <si>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</si>
  <si>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</si>
  <si>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</si>
  <si>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</si>
  <si>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</si>
  <si>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</si>
  <si>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</si>
  <si>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</si>
  <si>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</si>
  <si>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</si>
  <si>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</si>
  <si>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</si>
  <si>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</si>
  <si>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</si>
  <si>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</si>
  <si>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</si>
  <si>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</si>
  <si>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</si>
  <si>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</si>
  <si>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</si>
  <si>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</si>
  <si>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</si>
  <si>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</si>
  <si>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</si>
  <si>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</si>
  <si>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</si>
  <si>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</si>
  <si>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</si>
  <si>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</si>
  <si>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</si>
  <si>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</si>
  <si>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</si>
  <si>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</si>
  <si>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</si>
  <si>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</si>
  <si>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</si>
  <si>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</si>
  <si>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</si>
  <si>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</si>
  <si>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</si>
  <si>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</si>
  <si>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</si>
  <si>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</si>
  <si>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</si>
  <si>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</si>
  <si>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</si>
  <si>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</si>
  <si>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</si>
  <si>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</si>
  <si>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</si>
  <si>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</si>
  <si>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</si>
  <si>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</si>
  <si>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</si>
  <si>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</si>
  <si>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</si>
  <si>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</si>
  <si>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</si>
  <si>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</si>
  <si>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</si>
  <si>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</si>
  <si>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</si>
  <si>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</si>
  <si>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</si>
  <si>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</si>
  <si>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</si>
  <si>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</si>
  <si>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</si>
  <si>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</si>
  <si>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</si>
  <si>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</si>
  <si>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</si>
  <si>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</si>
  <si>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</si>
  <si>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</si>
  <si>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</si>
  <si>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</si>
  <si>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</si>
  <si>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</si>
  <si>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</si>
  <si>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</si>
  <si>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</si>
  <si>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</si>
  <si>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</si>
  <si>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</si>
  <si>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</si>
  <si>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</si>
  <si>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</si>
  <si>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</si>
  <si>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</si>
  <si>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</si>
  <si>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</si>
  <si>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</si>
  <si>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</si>
  <si>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</si>
  <si>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</si>
  <si>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</si>
  <si>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</si>
  <si>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</si>
  <si>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</si>
  <si>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</si>
  <si>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</si>
  <si>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</si>
  <si>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</si>
  <si>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</si>
  <si>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</si>
  <si>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</si>
  <si>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</si>
  <si>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</si>
  <si>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</si>
  <si>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</si>
  <si>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</si>
  <si>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</si>
  <si>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</si>
  <si>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</si>
  <si>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</si>
  <si>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</si>
  <si>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</si>
  <si>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</si>
  <si>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</si>
  <si>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</si>
  <si>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</si>
  <si>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</si>
  <si>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</si>
  <si>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</si>
  <si>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</si>
  <si>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</si>
  <si>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</si>
  <si>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</si>
  <si>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</si>
  <si>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</si>
  <si>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</si>
  <si>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</si>
  <si>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</si>
  <si>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</si>
  <si>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</si>
  <si>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</si>
  <si>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</si>
  <si>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</si>
  <si>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</si>
  <si>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</si>
  <si>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</si>
  <si>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</si>
  <si>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</si>
  <si>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</si>
  <si>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</si>
  <si>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</si>
  <si>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</si>
  <si>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</si>
  <si>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</si>
  <si>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</si>
  <si>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</si>
  <si>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</si>
  <si>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</si>
  <si>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</si>
  <si>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</si>
  <si>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</si>
  <si>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</si>
  <si>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</si>
  <si>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</si>
  <si>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</si>
  <si>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</si>
  <si>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</si>
  <si>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</si>
  <si>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</si>
  <si>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</si>
  <si>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</si>
  <si>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</si>
  <si>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</si>
  <si>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</si>
  <si>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</si>
  <si>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</si>
  <si>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</si>
  <si>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</si>
  <si>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</si>
  <si>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</si>
  <si>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</si>
  <si>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</si>
  <si>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</si>
  <si>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</si>
  <si>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</si>
  <si>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</si>
  <si>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</si>
  <si>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</si>
  <si>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</si>
  <si>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</si>
  <si>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</si>
  <si>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</si>
  <si>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</si>
  <si>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</si>
  <si>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</si>
  <si>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</si>
  <si>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</si>
  <si>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</si>
  <si>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</si>
  <si>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</si>
  <si>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</si>
  <si>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</si>
  <si>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</si>
  <si>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</si>
  <si>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</si>
  <si>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</si>
  <si>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</si>
  <si>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</si>
  <si>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</si>
  <si>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</si>
  <si>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</si>
  <si>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</si>
  <si>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</si>
  <si>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</si>
  <si>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</si>
  <si>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</si>
  <si>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</si>
  <si>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</si>
  <si>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</si>
  <si>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</si>
  <si>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</si>
  <si>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</si>
  <si>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</si>
  <si>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</si>
  <si>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</si>
  <si>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</si>
  <si>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</si>
  <si>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</si>
  <si>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</si>
  <si>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</si>
  <si>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</si>
  <si>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</si>
  <si>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</si>
  <si>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</si>
  <si>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</si>
  <si>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</si>
  <si>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</si>
  <si>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</si>
  <si>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</si>
  <si>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</si>
  <si>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</si>
  <si>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</si>
  <si>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</si>
  <si>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</si>
  <si>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</si>
  <si>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</si>
  <si>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</si>
  <si>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</si>
  <si>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</si>
  <si>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</si>
  <si>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</si>
  <si>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</si>
  <si>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</si>
  <si>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</si>
  <si>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</si>
  <si>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</si>
  <si>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</si>
  <si>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</si>
  <si>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</si>
  <si>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</si>
  <si>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</si>
  <si>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</si>
  <si>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</si>
  <si>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</si>
  <si>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</si>
  <si>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</si>
  <si>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</si>
  <si>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</si>
  <si>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</si>
  <si>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</si>
  <si>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</si>
  <si>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</si>
  <si>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</si>
  <si>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</si>
  <si>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</si>
  <si>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</si>
  <si>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</si>
  <si>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</si>
  <si>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</si>
  <si>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</si>
  <si>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</si>
  <si>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</si>
  <si>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</si>
  <si>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</si>
  <si>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</si>
  <si>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</si>
  <si>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</si>
  <si>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</si>
  <si>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</si>
  <si>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</si>
  <si>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</si>
  <si>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</si>
  <si>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</si>
  <si>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</si>
  <si>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</si>
  <si>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</si>
  <si>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</si>
  <si>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</si>
  <si>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</si>
  <si>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</si>
  <si>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</si>
  <si>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</si>
  <si>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</si>
  <si>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</si>
  <si>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</si>
  <si>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</si>
  <si>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</si>
  <si>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</si>
  <si>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</si>
  <si>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</si>
  <si>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</si>
  <si>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</si>
  <si>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</si>
  <si>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</si>
  <si>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</si>
  <si>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</si>
  <si>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</si>
  <si>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</si>
  <si>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</si>
  <si>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</si>
  <si>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</si>
  <si>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</si>
  <si>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</si>
  <si>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</si>
  <si>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</si>
  <si>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</si>
  <si>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</si>
  <si>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</si>
  <si>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</si>
  <si>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</si>
  <si>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</si>
  <si>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</si>
  <si>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</si>
  <si>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</si>
  <si>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</si>
  <si>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</si>
  <si>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</si>
  <si>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</si>
  <si>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</si>
  <si>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</si>
  <si>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</si>
  <si>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</si>
  <si>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</si>
  <si>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</si>
  <si>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</si>
  <si>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</si>
  <si>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</si>
  <si>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</si>
  <si>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</si>
  <si>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</si>
  <si>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</si>
  <si>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</si>
  <si>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</si>
  <si>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</si>
  <si>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</si>
  <si>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</si>
  <si>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</si>
  <si>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</si>
  <si>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</si>
  <si>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</si>
  <si>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</si>
  <si>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</si>
  <si>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</si>
  <si>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</si>
  <si>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</si>
  <si>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</si>
  <si>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</si>
  <si>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</si>
  <si>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</si>
  <si>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</si>
  <si>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</si>
  <si>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</si>
  <si>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</si>
  <si>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</si>
  <si>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</si>
  <si>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</si>
  <si>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</si>
  <si>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</si>
  <si>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</si>
  <si>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</si>
  <si>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</si>
  <si>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</si>
  <si>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</si>
  <si>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</si>
  <si>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</si>
  <si>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</si>
  <si>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</si>
  <si>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</si>
  <si>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</si>
  <si>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</si>
  <si>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</si>
  <si>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</si>
  <si>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</si>
  <si>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</si>
  <si>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</si>
  <si>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</si>
  <si>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</si>
  <si>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</si>
  <si>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</si>
  <si>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</si>
  <si>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</si>
  <si>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</si>
  <si>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</si>
  <si>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</si>
  <si>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</si>
  <si>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</si>
  <si>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</si>
  <si>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</si>
  <si>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</si>
  <si>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</si>
  <si>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</si>
  <si>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</si>
  <si>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</si>
  <si>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</si>
  <si>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</si>
  <si>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</si>
  <si>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</si>
  <si>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</si>
  <si>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</si>
  <si>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</si>
  <si>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</si>
  <si>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</si>
  <si>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</si>
  <si>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</si>
  <si>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</si>
  <si>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</si>
  <si>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</si>
  <si>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</si>
  <si>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</si>
  <si>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</si>
  <si>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</si>
  <si>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</si>
  <si>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</si>
  <si>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</si>
  <si>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</si>
  <si>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</si>
  <si>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</si>
  <si>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</si>
  <si>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</si>
  <si>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</si>
  <si>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</si>
  <si>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</si>
  <si>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</si>
  <si>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</si>
  <si>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</si>
  <si>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</si>
  <si>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</si>
  <si>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</si>
  <si>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</si>
  <si>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</si>
  <si>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</si>
  <si>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</si>
  <si>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</si>
  <si>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</si>
  <si>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</si>
  <si>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</si>
  <si>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</si>
  <si>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</si>
  <si>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</si>
  <si>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</si>
  <si>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</si>
  <si>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</si>
  <si>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</si>
  <si>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</si>
  <si>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</si>
  <si>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</si>
  <si>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</si>
  <si>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</si>
  <si>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</si>
  <si>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</si>
  <si>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</si>
  <si>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</si>
  <si>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</si>
  <si>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</si>
  <si>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</si>
  <si>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</si>
  <si>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</si>
  <si>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</si>
  <si>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</si>
  <si>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</si>
  <si>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</si>
  <si>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</si>
  <si>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</si>
  <si>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</si>
  <si>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</si>
  <si>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</si>
  <si>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</si>
  <si>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</si>
  <si>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</si>
  <si>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</si>
  <si>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</si>
  <si>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</si>
  <si>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</si>
  <si>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</si>
  <si>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</si>
  <si>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</si>
  <si>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</si>
  <si>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</si>
  <si>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</si>
  <si>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</si>
  <si>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</si>
  <si>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</si>
  <si>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</si>
  <si>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</si>
  <si>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</si>
  <si>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</si>
  <si>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</si>
  <si>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</si>
  <si>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</si>
  <si>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</si>
  <si>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</si>
  <si>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</si>
  <si>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</si>
  <si>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</si>
  <si>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</si>
  <si>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</si>
  <si>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</si>
  <si>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</si>
  <si>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</si>
  <si>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</si>
  <si>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</si>
  <si>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</si>
  <si>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</si>
  <si>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</si>
  <si>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</si>
  <si>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</si>
  <si>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</si>
  <si>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</si>
  <si>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</si>
  <si>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</si>
  <si>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</si>
  <si>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</si>
  <si>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</si>
  <si>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</si>
  <si>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</si>
  <si>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</si>
  <si>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</si>
  <si>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</si>
  <si>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</si>
  <si>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</si>
  <si>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</si>
  <si>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</si>
  <si>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</si>
  <si>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</si>
  <si>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</si>
  <si>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</si>
  <si>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</si>
  <si>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</si>
  <si>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</si>
  <si>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</si>
  <si>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</si>
  <si>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</si>
  <si>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</si>
  <si>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</si>
  <si>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</si>
  <si>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</si>
  <si>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</si>
  <si>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</si>
  <si>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</si>
  <si>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</si>
  <si>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</si>
  <si>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</si>
  <si>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</si>
  <si>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</si>
  <si>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</si>
  <si>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</si>
  <si>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</si>
  <si>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</si>
  <si>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</si>
  <si>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</si>
  <si>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</si>
  <si>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</si>
  <si>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</si>
  <si>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</si>
  <si>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</si>
  <si>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</si>
  <si>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</si>
  <si>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</si>
  <si>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</si>
  <si>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</si>
  <si>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</si>
  <si>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</si>
  <si>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</si>
  <si>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</si>
  <si>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</si>
  <si>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</si>
  <si>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</si>
  <si>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</si>
  <si>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</si>
  <si>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</si>
  <si>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</si>
  <si>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</si>
  <si>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</si>
  <si>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</si>
  <si>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</si>
  <si>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</si>
  <si>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</si>
  <si>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</si>
  <si>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</si>
  <si>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</si>
  <si>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</si>
  <si>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</si>
  <si>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</si>
  <si>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</si>
  <si>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</si>
  <si>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</si>
  <si>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</si>
  <si>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</si>
  <si>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</si>
  <si>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</si>
  <si>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</si>
  <si>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</si>
  <si>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</si>
  <si>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</si>
  <si>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</si>
  <si>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</si>
  <si>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</si>
  <si>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</si>
  <si>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</si>
  <si>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</si>
  <si>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</si>
  <si>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</si>
  <si>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</si>
  <si>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</si>
  <si>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</si>
  <si>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</si>
  <si>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</si>
  <si>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</si>
  <si>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</si>
  <si>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</si>
  <si>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</si>
  <si>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</si>
  <si>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</si>
  <si>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</si>
  <si>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</si>
  <si>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</si>
  <si>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</si>
  <si>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</si>
  <si>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</si>
  <si>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</si>
  <si>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</si>
  <si>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</si>
  <si>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</si>
  <si>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</si>
  <si>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</si>
  <si>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</si>
  <si>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</si>
  <si>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</si>
  <si>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</si>
  <si>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</si>
  <si>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</si>
  <si>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</si>
  <si>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</si>
  <si>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</si>
  <si>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</si>
  <si>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</si>
  <si>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</si>
  <si>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</si>
  <si>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</si>
  <si>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</si>
  <si>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</si>
  <si>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</si>
  <si>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</si>
  <si>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</si>
  <si>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</si>
  <si>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</si>
  <si>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</si>
  <si>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</si>
  <si>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</si>
  <si>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</si>
  <si>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</si>
  <si>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</si>
  <si>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</si>
  <si>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</si>
  <si>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</si>
  <si>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</si>
  <si>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</si>
  <si>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</si>
  <si>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</si>
  <si>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</si>
  <si>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</si>
  <si>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</si>
  <si>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</si>
  <si>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</si>
  <si>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</si>
  <si>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</si>
  <si>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</si>
  <si>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</si>
  <si>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</si>
  <si>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</si>
  <si>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</si>
  <si>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</si>
  <si>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</si>
  <si>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</si>
  <si>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</si>
  <si>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</si>
  <si>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</si>
  <si>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</si>
  <si>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</si>
  <si>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</si>
  <si>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</si>
  <si>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</si>
  <si>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</si>
  <si>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</si>
  <si>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</si>
  <si>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</si>
  <si>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</si>
  <si>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</si>
  <si>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</si>
  <si>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</si>
  <si>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</si>
  <si>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</si>
  <si>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</si>
  <si>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</si>
  <si>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</si>
  <si>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</si>
  <si>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</si>
  <si>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</si>
  <si>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</si>
  <si>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</si>
  <si>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</si>
  <si>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</si>
  <si>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</si>
  <si>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</si>
  <si>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</si>
  <si>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</si>
  <si>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</si>
  <si>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</si>
  <si>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</si>
  <si>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</si>
  <si>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</si>
  <si>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</si>
  <si>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</si>
  <si>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</si>
  <si>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</si>
  <si>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</si>
  <si>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</si>
  <si>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</si>
  <si>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</si>
  <si>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</si>
  <si>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</si>
  <si>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</si>
  <si>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</si>
  <si>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</si>
  <si>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</si>
  <si>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</si>
  <si>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</si>
  <si>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</si>
  <si>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</si>
  <si>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</si>
  <si>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</si>
  <si>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</si>
  <si>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</si>
  <si>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</si>
  <si>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</si>
  <si>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</si>
  <si>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</si>
  <si>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</si>
  <si>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</si>
  <si>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</si>
  <si>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</si>
  <si>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</si>
  <si>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</si>
  <si>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</si>
  <si>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</si>
  <si>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</si>
  <si>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</si>
  <si>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</si>
  <si>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</si>
  <si>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</si>
  <si>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</si>
  <si>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</si>
  <si>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</si>
  <si>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</si>
  <si>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</si>
  <si>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</si>
  <si>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</si>
  <si>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</si>
  <si>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</si>
  <si>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</si>
  <si>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</si>
  <si>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</si>
  <si>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</si>
  <si>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</si>
  <si>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</si>
  <si>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</si>
  <si>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</si>
  <si>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</si>
  <si>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</si>
  <si>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</si>
  <si>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</si>
  <si>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</si>
  <si>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</si>
  <si>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</si>
  <si>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</si>
  <si>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</si>
  <si>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</si>
  <si>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</si>
  <si>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</si>
  <si>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</si>
  <si>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</si>
  <si>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</si>
  <si>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</si>
  <si>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</si>
  <si>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</si>
  <si>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</si>
  <si>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</si>
  <si>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</si>
  <si>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</si>
  <si>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</si>
  <si>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</si>
  <si>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</si>
  <si>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</si>
  <si>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</si>
  <si>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</si>
  <si>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</si>
  <si>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</si>
  <si>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</si>
  <si>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</si>
  <si>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</si>
  <si>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</si>
  <si>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</si>
  <si>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</si>
  <si>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</si>
  <si>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</si>
  <si>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</si>
  <si>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</si>
  <si>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</si>
  <si>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</si>
  <si>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</si>
  <si>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</si>
  <si>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</si>
  <si>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</si>
  <si>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</si>
  <si>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</si>
  <si>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</si>
  <si>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</si>
  <si>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</si>
  <si>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</si>
  <si>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</si>
  <si>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</si>
  <si>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</si>
  <si>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</si>
  <si>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</si>
  <si>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</si>
  <si>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</si>
  <si>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</si>
  <si>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</si>
  <si>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</si>
  <si>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</si>
  <si>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</si>
  <si>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</si>
  <si>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</si>
  <si>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</si>
  <si>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</si>
  <si>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</si>
  <si>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</si>
  <si>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</si>
  <si>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</si>
  <si>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</si>
  <si>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</si>
  <si>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</si>
  <si>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</si>
  <si>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</si>
  <si>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</si>
  <si>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</si>
  <si>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</si>
  <si>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</si>
  <si>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</si>
  <si>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</si>
  <si>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</si>
  <si>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</si>
  <si>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</si>
  <si>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</si>
  <si>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</si>
  <si>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</si>
  <si>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</si>
  <si>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</si>
  <si>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</si>
  <si>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</si>
  <si>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</si>
  <si>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</si>
  <si>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</si>
  <si>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</si>
  <si>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</si>
  <si>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</si>
  <si>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</si>
  <si>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</si>
  <si>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</si>
  <si>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</si>
  <si>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</si>
  <si>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</si>
  <si>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</si>
  <si>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</si>
  <si>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</si>
  <si>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</si>
  <si>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</si>
  <si>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</si>
  <si>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</si>
  <si>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</si>
  <si>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</si>
  <si>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</si>
  <si>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</si>
  <si>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</si>
  <si>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</si>
  <si>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</si>
  <si>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</si>
  <si>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</si>
  <si>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</si>
  <si>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</si>
  <si>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</si>
  <si>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</si>
  <si>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</si>
  <si>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</si>
  <si>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</si>
  <si>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</si>
  <si>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</si>
  <si>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</si>
  <si>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</si>
  <si>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</si>
  <si>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</si>
  <si>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</si>
  <si>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</si>
  <si>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</si>
  <si>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</si>
  <si>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</si>
  <si>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</si>
  <si>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</si>
  <si>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</si>
  <si>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</si>
  <si>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</si>
  <si>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</si>
  <si>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</si>
  <si>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</si>
  <si>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</si>
  <si>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</si>
  <si>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</si>
  <si>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</si>
  <si>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</si>
  <si>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</si>
  <si>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</si>
  <si>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</si>
  <si>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</si>
  <si>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</si>
  <si>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</si>
  <si>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</si>
  <si>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</si>
  <si>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</si>
  <si>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</si>
  <si>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</si>
  <si>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</si>
  <si>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</si>
  <si>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</si>
  <si>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</si>
  <si>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</si>
  <si>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</si>
  <si>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</si>
  <si>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</si>
  <si>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</si>
  <si>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</si>
  <si>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</si>
  <si>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</si>
  <si>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</si>
  <si>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</si>
  <si>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</si>
  <si>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</si>
  <si>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</si>
  <si>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</si>
  <si>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</si>
  <si>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</si>
  <si>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</si>
  <si>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</si>
  <si>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</si>
  <si>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</si>
  <si>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</si>
  <si>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</si>
  <si>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</si>
  <si>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</si>
  <si>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</si>
  <si>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</si>
  <si>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</si>
  <si>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</si>
  <si>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</si>
  <si>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</si>
  <si>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</si>
  <si>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</si>
  <si>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</si>
  <si>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</si>
  <si>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</si>
  <si>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</si>
  <si>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</si>
  <si>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</si>
  <si>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</si>
  <si>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</si>
  <si>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</si>
  <si>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</si>
  <si>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</si>
  <si>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</si>
  <si>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</si>
  <si>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</si>
  <si>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</si>
  <si>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</si>
  <si>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</si>
  <si>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</si>
  <si>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</si>
  <si>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</si>
  <si>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</si>
  <si>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</si>
  <si>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</si>
  <si>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</si>
  <si>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</si>
  <si>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</si>
  <si>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</si>
  <si>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</si>
  <si>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</si>
  <si>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</si>
  <si>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</si>
  <si>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</si>
  <si>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</si>
  <si>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</si>
  <si>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</si>
  <si>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</si>
  <si>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</si>
  <si>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</si>
  <si>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</si>
  <si>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</si>
  <si>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</si>
  <si>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</si>
  <si>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</si>
  <si>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</si>
  <si>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</si>
  <si>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</si>
  <si>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</si>
  <si>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</si>
  <si>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</si>
  <si>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</si>
  <si>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</si>
  <si>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</si>
  <si>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</si>
  <si>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</si>
  <si>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</si>
  <si>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</si>
  <si>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</si>
  <si>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</si>
  <si>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</si>
  <si>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</si>
  <si>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</si>
  <si>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</si>
  <si>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</si>
  <si>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</si>
  <si>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</si>
  <si>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</si>
  <si>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</si>
  <si>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</si>
  <si>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</si>
  <si>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</si>
  <si>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</si>
  <si>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</si>
  <si>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</si>
  <si>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</si>
  <si>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</si>
  <si>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</si>
  <si>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</si>
  <si>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</si>
  <si>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</si>
  <si>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</si>
  <si>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</si>
  <si>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</si>
  <si>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</si>
  <si>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</si>
  <si>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</si>
  <si>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</si>
  <si>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</si>
  <si>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</si>
  <si>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</si>
  <si>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</si>
  <si>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</si>
  <si>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</si>
  <si>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</si>
  <si>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</si>
  <si>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</si>
  <si>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</si>
  <si>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</si>
  <si>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</si>
  <si>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</si>
  <si>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</si>
  <si>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</si>
  <si>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</si>
  <si>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</si>
  <si>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</si>
  <si>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</si>
  <si>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</si>
  <si>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</si>
  <si>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</si>
  <si>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</si>
  <si>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</si>
  <si>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</si>
  <si>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</si>
  <si>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</si>
  <si>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</si>
  <si>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</si>
  <si>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</si>
  <si>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</si>
  <si>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</si>
  <si>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</si>
  <si>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</si>
  <si>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</si>
  <si>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</si>
  <si>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</si>
  <si>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</si>
  <si>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</si>
  <si>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</si>
  <si>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</si>
  <si>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</si>
  <si>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</si>
  <si>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</si>
  <si>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</si>
  <si>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</si>
  <si>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</si>
  <si>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</si>
  <si>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</si>
  <si>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</si>
  <si>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</si>
  <si>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</si>
  <si>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</si>
  <si>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</si>
  <si>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</si>
  <si>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</si>
  <si>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</si>
  <si>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</si>
  <si>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</si>
  <si>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</si>
  <si>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</si>
  <si>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</si>
  <si>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</si>
  <si>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</si>
  <si>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</si>
  <si>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</si>
  <si>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</si>
  <si>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</si>
  <si>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</si>
  <si>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</si>
  <si>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</si>
  <si>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</si>
  <si>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</si>
  <si>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</si>
  <si>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</si>
  <si>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</si>
  <si>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</si>
  <si>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</si>
  <si>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</si>
  <si>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</si>
  <si>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</si>
  <si>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</si>
  <si>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</si>
  <si>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</si>
  <si>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</si>
  <si>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</si>
  <si>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</si>
  <si>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</si>
  <si>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</si>
  <si>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</si>
  <si>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</si>
  <si>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</si>
  <si>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</si>
  <si>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</si>
  <si>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</si>
  <si>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</si>
  <si>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</si>
  <si>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</si>
  <si>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</si>
  <si>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</si>
  <si>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</si>
  <si>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</si>
  <si>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</si>
  <si>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</si>
  <si>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</si>
  <si>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</si>
  <si>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</si>
  <si>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</si>
  <si>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</si>
  <si>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</si>
  <si>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</si>
  <si>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</si>
  <si>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</si>
  <si>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</si>
  <si>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</si>
  <si>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</si>
  <si>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</si>
  <si>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</si>
  <si>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</si>
  <si>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</si>
  <si>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</si>
  <si>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</si>
  <si>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</si>
  <si>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</si>
  <si>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</si>
  <si>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</si>
  <si>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</si>
  <si>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</si>
  <si>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</si>
  <si>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</si>
  <si>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</si>
  <si>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</si>
  <si>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</si>
  <si>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</si>
  <si>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</si>
  <si>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</si>
  <si>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</si>
  <si>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</si>
  <si>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</si>
  <si>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</si>
  <si>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</si>
  <si>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</si>
  <si>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</si>
  <si>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</si>
  <si>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</si>
  <si>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</si>
  <si>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</si>
  <si>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</si>
  <si>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</si>
  <si>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</si>
  <si>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</si>
  <si>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</si>
  <si>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</si>
  <si>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</si>
  <si>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</si>
  <si>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</si>
  <si>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</si>
  <si>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</si>
  <si>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</si>
  <si>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</si>
  <si>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</si>
  <si>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</si>
  <si>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</si>
  <si>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</si>
  <si>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</si>
  <si>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</si>
  <si>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</si>
  <si>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</si>
  <si>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</si>
  <si>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</si>
  <si>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</si>
  <si>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</si>
  <si>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</si>
  <si>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</si>
  <si>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</si>
  <si>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</si>
  <si>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</si>
  <si>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</si>
  <si>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</si>
  <si>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</si>
  <si>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</si>
  <si>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</si>
  <si>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</si>
  <si>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</si>
  <si>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</si>
  <si>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</si>
  <si>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</si>
  <si>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</si>
  <si>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</si>
  <si>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</si>
  <si>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</si>
  <si>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</si>
  <si>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</si>
  <si>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</si>
  <si>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</si>
  <si>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</si>
  <si>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</si>
  <si>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</si>
  <si>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</si>
  <si>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</si>
  <si>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</si>
  <si>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</si>
  <si>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</si>
  <si>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</si>
  <si>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</si>
  <si>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</si>
  <si>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</si>
  <si>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</si>
  <si>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</si>
  <si>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</si>
  <si>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</si>
  <si>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</si>
  <si>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</si>
  <si>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</si>
  <si>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</si>
  <si>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</si>
  <si>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</si>
  <si>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</si>
  <si>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</si>
  <si>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</si>
  <si>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</si>
  <si>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</si>
  <si>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</si>
  <si>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</si>
  <si>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</si>
  <si>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</si>
  <si>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</si>
  <si>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</si>
  <si>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</si>
  <si>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</si>
  <si>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</si>
  <si>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</si>
  <si>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</si>
  <si>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</si>
  <si>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</si>
  <si>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</si>
  <si>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</si>
  <si>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</si>
  <si>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</si>
  <si>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</si>
  <si>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</si>
  <si>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</si>
  <si>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</si>
  <si>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</si>
  <si>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</si>
  <si>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</si>
  <si>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</si>
  <si>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</si>
  <si>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</si>
  <si>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</si>
  <si>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</si>
  <si>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</si>
  <si>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</si>
  <si>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</si>
  <si>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</si>
  <si>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</si>
  <si>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</si>
  <si>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</si>
  <si>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</si>
  <si>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</si>
  <si>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</si>
  <si>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</si>
  <si>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</si>
  <si>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</si>
  <si>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</si>
  <si>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</si>
  <si>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</si>
  <si>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</si>
  <si>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</si>
  <si>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</si>
  <si>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</si>
  <si>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</si>
  <si>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</si>
  <si>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</si>
  <si>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</si>
  <si>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</si>
  <si>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</si>
  <si>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</si>
  <si>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</si>
  <si>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</si>
  <si>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</si>
  <si>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</si>
  <si>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</si>
  <si>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</si>
  <si>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</si>
  <si>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</si>
  <si>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</si>
  <si>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</si>
  <si>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</si>
  <si>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</si>
  <si>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</si>
  <si>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</si>
  <si>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</si>
  <si>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</si>
  <si>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</si>
  <si>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</si>
  <si>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</si>
  <si>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</si>
  <si>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</si>
  <si>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</si>
  <si>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</si>
  <si>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</si>
  <si>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</si>
  <si>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</si>
  <si>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</si>
  <si>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</si>
  <si>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</si>
  <si>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</si>
  <si>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</si>
  <si>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</si>
  <si>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</si>
  <si>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</si>
  <si>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</si>
  <si>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</si>
  <si>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</si>
  <si>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</si>
  <si>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</si>
  <si>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</si>
  <si>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</si>
  <si>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</si>
  <si>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</si>
  <si>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</si>
  <si>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</si>
  <si>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</si>
  <si>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</si>
  <si>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</si>
  <si>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</si>
  <si>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</si>
  <si>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</si>
  <si>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</si>
  <si>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</si>
  <si>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</si>
  <si>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</si>
  <si>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</si>
  <si>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</si>
  <si>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</si>
  <si>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</si>
  <si>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</si>
  <si>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</si>
  <si>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</si>
  <si>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</si>
  <si>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</si>
  <si>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</si>
  <si>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</si>
  <si>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</si>
  <si>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</si>
  <si>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</si>
  <si>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</si>
  <si>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</si>
  <si>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</si>
  <si>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</si>
  <si>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</si>
  <si>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</si>
  <si>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</si>
  <si>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</si>
  <si>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</si>
  <si>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</si>
  <si>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</si>
  <si>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</si>
  <si>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</si>
  <si>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</si>
  <si>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</si>
  <si>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</si>
  <si>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</si>
  <si>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</si>
  <si>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</si>
  <si>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</si>
  <si>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</si>
  <si>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</si>
  <si>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</si>
  <si>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</si>
  <si>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</si>
  <si>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</si>
  <si>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</si>
  <si>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</si>
  <si>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</si>
  <si>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</si>
  <si>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</si>
  <si>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</si>
  <si>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</si>
  <si>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</si>
  <si>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</si>
  <si>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</si>
  <si>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</si>
  <si>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</si>
  <si>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</si>
  <si>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</si>
  <si>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</si>
  <si>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</si>
  <si>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</si>
  <si>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</si>
  <si>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</si>
  <si>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</si>
  <si>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</si>
  <si>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</si>
  <si>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</si>
  <si>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</si>
  <si>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</si>
  <si>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</si>
  <si>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</si>
  <si>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</si>
  <si>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</si>
  <si>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</si>
  <si>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</si>
  <si>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</si>
  <si>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</si>
  <si>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</si>
  <si>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</si>
  <si>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</si>
  <si>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</si>
  <si>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</si>
  <si>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</si>
  <si>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</si>
  <si>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</si>
  <si>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</si>
  <si>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</si>
  <si>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</si>
  <si>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</si>
  <si>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</si>
  <si>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</si>
  <si>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</si>
  <si>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</si>
  <si>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</si>
  <si>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</si>
  <si>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</si>
  <si>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</si>
  <si>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</si>
  <si>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</si>
  <si>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</si>
  <si>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</si>
  <si>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</si>
  <si>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</si>
  <si>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</si>
  <si>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</si>
  <si>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</si>
  <si>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</si>
  <si>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</si>
  <si>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</si>
  <si>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</si>
  <si>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</si>
  <si>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</si>
  <si>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</si>
  <si>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</si>
  <si>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</si>
  <si>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</si>
  <si>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</si>
  <si>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</si>
  <si>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</si>
  <si>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</si>
  <si>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</si>
  <si>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</si>
  <si>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</si>
  <si>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</si>
  <si>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</si>
  <si>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</si>
  <si>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</si>
  <si>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</si>
  <si>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</si>
  <si>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</si>
  <si>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</si>
  <si>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</si>
  <si>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</si>
  <si>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</si>
  <si>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</si>
  <si>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</si>
  <si>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</si>
  <si>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</si>
  <si>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</si>
  <si>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</si>
  <si>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</si>
  <si>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</si>
  <si>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</si>
  <si>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</si>
  <si>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</si>
  <si>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</si>
  <si>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</si>
  <si>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</si>
  <si>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</si>
  <si>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</si>
  <si>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</si>
  <si>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</si>
  <si>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</si>
  <si>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</si>
  <si>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</si>
  <si>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</si>
  <si>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</si>
  <si>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</si>
  <si>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</si>
  <si>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</si>
  <si>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</si>
  <si>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</si>
  <si>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</si>
  <si>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</si>
  <si>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</si>
  <si>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</si>
  <si>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</si>
  <si>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</si>
  <si>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</si>
  <si>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</si>
  <si>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</si>
  <si>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</si>
  <si>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</si>
  <si>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</si>
  <si>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</si>
  <si>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</si>
  <si>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</si>
  <si>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</si>
  <si>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</si>
  <si>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</si>
  <si>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</si>
  <si>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</si>
  <si>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</si>
  <si>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</si>
  <si>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</si>
  <si>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</si>
  <si>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</si>
  <si>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</si>
  <si>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</si>
  <si>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</si>
  <si>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</si>
  <si>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</si>
  <si>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</si>
  <si>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</si>
  <si>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</si>
  <si>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</si>
  <si>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</si>
  <si>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</si>
  <si>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</si>
  <si>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</si>
  <si>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</si>
  <si>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</si>
  <si>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</si>
  <si>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</si>
  <si>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</si>
  <si>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</si>
  <si>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</si>
  <si>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</si>
  <si>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</si>
  <si>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</si>
  <si>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</si>
  <si>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</si>
  <si>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</si>
  <si>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</si>
  <si>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</si>
  <si>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</si>
  <si>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</si>
  <si>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</si>
  <si>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</si>
  <si>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</si>
  <si>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</si>
  <si>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</si>
  <si>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</si>
  <si>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</si>
  <si>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</si>
  <si>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</si>
  <si>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</si>
  <si>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</si>
  <si>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</si>
  <si>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</si>
  <si>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</si>
  <si>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</si>
  <si>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</si>
  <si>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</si>
  <si>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</si>
  <si>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</si>
  <si>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</si>
  <si>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</si>
  <si>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</si>
  <si>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</si>
  <si>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</si>
  <si>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</si>
  <si>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</si>
  <si>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</si>
  <si>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</si>
  <si>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</si>
  <si>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</si>
  <si>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</si>
  <si>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</si>
  <si>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</si>
  <si>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</si>
  <si>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</si>
  <si>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</si>
  <si>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</si>
  <si>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</si>
  <si>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</si>
  <si>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</si>
  <si>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</si>
  <si>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</si>
  <si>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</si>
  <si>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</si>
  <si>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</si>
  <si>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</si>
  <si>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</si>
  <si>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</si>
  <si>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</si>
  <si>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</si>
  <si>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</si>
  <si>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</si>
  <si>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</si>
  <si>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</si>
  <si>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</si>
  <si>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</si>
  <si>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</si>
  <si>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</si>
  <si>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</si>
  <si>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</si>
  <si>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</si>
  <si>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</si>
  <si>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</si>
  <si>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</si>
  <si>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</si>
  <si>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</si>
  <si>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</si>
  <si>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</si>
  <si>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</si>
  <si>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</si>
  <si>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</si>
  <si>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</si>
  <si>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</si>
  <si>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</si>
  <si>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</si>
  <si>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</si>
  <si>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</si>
  <si>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</si>
  <si>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</si>
  <si>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</si>
  <si>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</si>
  <si>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</si>
  <si>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</si>
  <si>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</si>
  <si>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</si>
  <si>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</si>
  <si>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</si>
  <si>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</si>
  <si>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</si>
  <si>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</si>
  <si>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</si>
  <si>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</si>
  <si>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</si>
  <si>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</si>
  <si>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</si>
  <si>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</si>
  <si>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</si>
  <si>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</si>
  <si>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</si>
  <si>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</si>
  <si>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</si>
  <si>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</si>
  <si>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</si>
  <si>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</si>
  <si>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</si>
  <si>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</si>
  <si>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</si>
  <si>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</si>
  <si>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</si>
  <si>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</si>
  <si>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</si>
  <si>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</si>
  <si>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</si>
  <si>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</si>
  <si>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</si>
  <si>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</si>
  <si>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</si>
  <si>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</si>
  <si>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</si>
  <si>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</si>
  <si>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</si>
  <si>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</si>
  <si>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</si>
  <si>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</si>
  <si>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</si>
  <si>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</si>
  <si>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</si>
  <si>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</si>
  <si>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</si>
  <si>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</si>
  <si>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</si>
  <si>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</si>
  <si>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</si>
  <si>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</si>
  <si>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</si>
  <si>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</si>
  <si>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</si>
  <si>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</si>
  <si>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</si>
  <si>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</si>
  <si>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</si>
  <si>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</si>
  <si>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</si>
  <si>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</si>
  <si>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</si>
  <si>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</si>
  <si>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</si>
  <si>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</si>
  <si>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</si>
  <si>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</si>
  <si>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</si>
  <si>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</si>
  <si>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</si>
  <si>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</si>
  <si>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</si>
  <si>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</si>
  <si>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</si>
  <si>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</si>
  <si>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</si>
  <si>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</si>
  <si>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</si>
  <si>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</si>
  <si>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</si>
  <si>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</si>
  <si>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</si>
  <si>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</si>
  <si>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</si>
  <si>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</si>
  <si>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</si>
  <si>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</si>
  <si>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</si>
  <si>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</si>
  <si>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</si>
  <si>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</si>
  <si>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</si>
  <si>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</si>
  <si>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</si>
  <si>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</si>
  <si>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</si>
  <si>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</si>
  <si>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</si>
  <si>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</si>
  <si>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</si>
  <si>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</si>
  <si>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</si>
  <si>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</si>
  <si>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</si>
  <si>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</si>
  <si>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</si>
  <si>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</si>
  <si>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</si>
  <si>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</si>
  <si>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</si>
  <si>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</si>
  <si>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</si>
  <si>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</si>
  <si>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</si>
  <si>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</si>
  <si>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</si>
  <si>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</si>
  <si>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</si>
  <si>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</si>
  <si>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</si>
  <si>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</si>
  <si>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</si>
  <si>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</si>
  <si>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</si>
  <si>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</si>
  <si>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</si>
  <si>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</si>
  <si>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</si>
  <si>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</si>
  <si>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</si>
  <si>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</si>
  <si>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</si>
  <si>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</si>
  <si>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</si>
  <si>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</si>
  <si>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</si>
  <si>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</si>
  <si>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</si>
  <si>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</si>
  <si>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</si>
  <si>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</si>
  <si>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</si>
  <si>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</si>
  <si>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</si>
  <si>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</si>
  <si>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</si>
  <si>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</si>
  <si>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</si>
  <si>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</si>
  <si>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</si>
  <si>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</si>
  <si>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</si>
  <si>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</si>
  <si>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</si>
  <si>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</si>
  <si>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</si>
  <si>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</si>
  <si>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</si>
  <si>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</si>
  <si>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</si>
  <si>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</si>
  <si>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</si>
  <si>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</si>
  <si>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</si>
  <si>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</si>
  <si>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</si>
  <si>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</si>
  <si>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</si>
  <si>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</si>
  <si>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</si>
  <si>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</si>
  <si>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</si>
  <si>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</si>
  <si>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</si>
  <si>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</si>
  <si>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</si>
  <si>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</si>
  <si>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</si>
  <si>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</si>
  <si>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</si>
  <si>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</si>
  <si>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</si>
  <si>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</si>
  <si>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</si>
  <si>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</si>
  <si>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</si>
  <si>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</si>
  <si>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</si>
  <si>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</si>
  <si>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</si>
  <si>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</si>
  <si>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</si>
  <si>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</si>
  <si>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</si>
  <si>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</si>
  <si>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</si>
  <si>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</si>
  <si>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</si>
  <si>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</si>
  <si>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</si>
  <si>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</si>
  <si>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</si>
  <si>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</si>
  <si>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</si>
  <si>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</si>
  <si>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</si>
  <si>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</si>
  <si>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</si>
  <si>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</si>
  <si>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</si>
  <si>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</si>
  <si>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</si>
  <si>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</si>
  <si>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</si>
  <si>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</si>
  <si>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</si>
  <si>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</si>
  <si>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</si>
  <si>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</si>
  <si>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</si>
  <si>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</si>
  <si>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</si>
  <si>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</si>
  <si>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</si>
  <si>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</si>
  <si>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</si>
  <si>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</si>
  <si>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</si>
  <si>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</si>
  <si>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</si>
  <si>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</si>
  <si>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</si>
  <si>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</si>
  <si>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</si>
  <si>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</si>
  <si>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</si>
  <si>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</si>
  <si>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</si>
  <si>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</si>
  <si>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</si>
  <si>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</si>
  <si>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</si>
  <si>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</si>
  <si>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</si>
  <si>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</si>
  <si>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</si>
  <si>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</si>
  <si>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</si>
  <si>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</si>
  <si>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</si>
  <si>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</si>
  <si>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</si>
  <si>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</si>
  <si>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</si>
  <si>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</si>
  <si>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</si>
  <si>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</si>
  <si>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</si>
  <si>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</si>
  <si>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</si>
  <si>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</si>
  <si>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</si>
  <si>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</si>
  <si>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</si>
  <si>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</si>
  <si>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</si>
  <si>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</si>
  <si>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</si>
  <si>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</si>
  <si>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</si>
  <si>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</si>
  <si>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</si>
  <si>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</si>
  <si>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</si>
  <si>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</si>
  <si>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</si>
  <si>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</si>
  <si>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</si>
  <si>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</si>
  <si>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</si>
  <si>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</si>
  <si>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</si>
  <si>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</si>
  <si>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</si>
  <si>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</si>
  <si>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</si>
  <si>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</si>
  <si>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</si>
  <si>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</si>
  <si>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</si>
  <si>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</si>
  <si>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</si>
  <si>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</si>
  <si>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</si>
  <si>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</si>
  <si>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</si>
  <si>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</si>
  <si>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</si>
  <si>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</si>
  <si>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</si>
  <si>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</si>
  <si>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</si>
  <si>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</si>
  <si>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</si>
  <si>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</si>
  <si>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</si>
  <si>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</si>
  <si>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</si>
  <si>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</si>
  <si>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</si>
  <si>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</si>
  <si>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</si>
  <si>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</si>
  <si>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</si>
  <si>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</si>
  <si>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</si>
  <si>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</si>
  <si>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</si>
  <si>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</si>
  <si>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</si>
  <si>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</si>
  <si>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</si>
  <si>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</si>
  <si>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</si>
  <si>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</si>
  <si>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</si>
  <si>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</si>
  <si>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</si>
  <si>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</si>
  <si>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</si>
  <si>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</si>
  <si>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</si>
  <si>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</si>
  <si>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</si>
  <si>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</si>
  <si>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</si>
  <si>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</si>
  <si>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</si>
  <si>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</si>
  <si>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</si>
  <si>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</si>
  <si>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</si>
  <si>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</si>
  <si>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</si>
  <si>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</si>
  <si>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</si>
  <si>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</si>
  <si>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</si>
  <si>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</si>
  <si>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</si>
  <si>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</si>
  <si>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</si>
  <si>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</si>
  <si>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</si>
  <si>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</si>
  <si>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</si>
  <si>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</si>
  <si>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</si>
  <si>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</si>
  <si>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</si>
  <si>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</si>
  <si>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</si>
  <si>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</si>
  <si>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</si>
  <si>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</si>
  <si>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</si>
  <si>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</si>
  <si>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</si>
  <si>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</si>
  <si>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</si>
  <si>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</si>
  <si>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</si>
  <si>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</si>
  <si>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</si>
  <si>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</si>
  <si>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</si>
  <si>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</si>
  <si>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</si>
  <si>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</si>
  <si>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</si>
  <si>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</si>
  <si>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</si>
  <si>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</si>
  <si>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</si>
  <si>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</si>
  <si>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</si>
  <si>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</si>
  <si>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</si>
  <si>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</si>
  <si>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</si>
  <si>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</si>
  <si>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</si>
  <si>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</si>
  <si>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</si>
  <si>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</si>
  <si>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</si>
  <si>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</si>
  <si>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</si>
  <si>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</si>
  <si>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</si>
  <si>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</si>
  <si>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</si>
  <si>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</si>
  <si>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</si>
  <si>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</si>
  <si>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</si>
  <si>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</si>
  <si>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</si>
  <si>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</si>
  <si>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</si>
  <si>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</si>
  <si>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</si>
  <si>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</si>
  <si>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</si>
  <si>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</si>
  <si>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</si>
  <si>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</si>
  <si>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</si>
  <si>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</si>
  <si>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</si>
  <si>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</si>
  <si>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</si>
  <si>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</si>
  <si>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</si>
  <si>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</si>
  <si>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</si>
  <si>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</si>
  <si>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</si>
  <si>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</si>
  <si>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</si>
  <si>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</si>
  <si>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</si>
  <si>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</si>
  <si>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</si>
  <si>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</si>
  <si>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</si>
  <si>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</si>
  <si>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</si>
  <si>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</si>
  <si>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</si>
  <si>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</si>
  <si>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</si>
  <si>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</si>
  <si>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</si>
  <si>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</si>
  <si>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</si>
  <si>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</si>
  <si>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</si>
  <si>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</si>
  <si>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</si>
  <si>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</si>
  <si>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</si>
  <si>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</si>
  <si>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</si>
  <si>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</si>
  <si>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</si>
  <si>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</si>
  <si>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</si>
  <si>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</si>
  <si>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</si>
  <si>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</si>
  <si>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</si>
  <si>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</si>
  <si>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</si>
  <si>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</si>
  <si>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</si>
  <si>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</si>
  <si>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</si>
  <si>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</si>
  <si>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</si>
  <si>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</si>
  <si>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</si>
  <si>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</si>
  <si>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</si>
  <si>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</si>
  <si>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</si>
  <si>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</si>
  <si>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</si>
  <si>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</si>
  <si>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</si>
  <si>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</si>
  <si>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</si>
  <si>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</si>
  <si>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</si>
  <si>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</si>
  <si>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</si>
  <si>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</si>
  <si>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</si>
  <si>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</si>
  <si>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</si>
  <si>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</si>
  <si>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</si>
  <si>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</si>
  <si>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</si>
  <si>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</si>
  <si>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</si>
  <si>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</si>
  <si>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</si>
  <si>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</si>
  <si>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</si>
  <si>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</si>
  <si>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</si>
  <si>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</si>
  <si>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</si>
  <si>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</si>
  <si>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</si>
  <si>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</si>
  <si>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</si>
  <si>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</si>
  <si>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</si>
  <si>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</si>
  <si>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</si>
  <si>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</si>
  <si>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</si>
  <si>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</si>
  <si>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</si>
  <si>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</si>
  <si>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</si>
  <si>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</si>
  <si>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</si>
  <si>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</si>
  <si>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</si>
  <si>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</si>
  <si>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</si>
  <si>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</si>
  <si>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</si>
  <si>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</si>
  <si>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</si>
  <si>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</si>
  <si>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</si>
  <si>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</si>
  <si>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</si>
  <si>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</si>
  <si>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</si>
  <si>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</si>
  <si>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</si>
  <si>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</si>
  <si>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</si>
  <si>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</si>
  <si>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</si>
  <si>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</si>
  <si>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</si>
  <si>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</si>
  <si>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</si>
  <si>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</si>
  <si>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</si>
  <si>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</si>
  <si>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</si>
  <si>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</si>
  <si>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</si>
  <si>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</si>
  <si>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</si>
  <si>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</si>
  <si>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</si>
  <si>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</si>
  <si>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</si>
  <si>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</si>
  <si>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</si>
  <si>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</si>
  <si>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</si>
  <si>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</si>
  <si>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</si>
  <si>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</si>
  <si>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</si>
  <si>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</si>
  <si>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</si>
  <si>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</si>
  <si>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</si>
  <si>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</si>
  <si>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</si>
  <si>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</si>
  <si>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</si>
  <si>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</si>
  <si>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</si>
  <si>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</si>
  <si>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</si>
  <si>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</si>
  <si>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</si>
  <si>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</si>
  <si>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</si>
  <si>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</si>
  <si>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</si>
  <si>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</si>
  <si>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</si>
  <si>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</si>
  <si>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</si>
  <si>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</si>
  <si>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</si>
  <si>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</si>
  <si>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</si>
  <si>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</si>
  <si>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</si>
  <si>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</si>
  <si>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</si>
  <si>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</si>
  <si>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</si>
  <si>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</si>
  <si>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</si>
  <si>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</si>
  <si>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</si>
  <si>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</si>
  <si>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</si>
  <si>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</si>
  <si>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</si>
  <si>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</si>
  <si>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</si>
  <si>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</si>
  <si>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</si>
  <si>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</si>
  <si>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</si>
  <si>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</si>
  <si>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</si>
  <si>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</si>
  <si>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</si>
  <si>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</si>
  <si>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</si>
  <si>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</si>
  <si>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</si>
  <si>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</si>
  <si>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</si>
  <si>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</si>
  <si>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</si>
  <si>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</si>
  <si>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</si>
  <si>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</si>
  <si>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</si>
  <si>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</si>
  <si>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</si>
  <si>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</si>
  <si>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</si>
  <si>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</si>
  <si>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</si>
  <si>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</si>
  <si>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</si>
  <si>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</si>
  <si>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</si>
  <si>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</si>
  <si>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</si>
  <si>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</si>
  <si>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</si>
  <si>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</si>
  <si>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</si>
  <si>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</si>
  <si>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</si>
  <si>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</si>
  <si>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</si>
  <si>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</si>
  <si>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</si>
  <si>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</si>
  <si>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</si>
  <si>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</si>
  <si>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</si>
  <si>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</si>
  <si>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</si>
  <si>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</si>
  <si>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</si>
  <si>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</si>
  <si>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</si>
  <si>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</si>
  <si>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</si>
  <si>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</si>
  <si>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</si>
  <si>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</si>
  <si>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</si>
  <si>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</si>
  <si>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</si>
  <si>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</si>
  <si>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</si>
  <si>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</si>
  <si>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</si>
  <si>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</si>
  <si>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</si>
  <si>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</si>
  <si>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</si>
  <si>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</si>
  <si>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</si>
  <si>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</si>
  <si>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</si>
  <si>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</si>
  <si>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</si>
  <si>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</si>
  <si>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</si>
  <si>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</si>
  <si>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</si>
  <si>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</si>
  <si>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</si>
  <si>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</si>
  <si>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</si>
  <si>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</si>
  <si>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</si>
  <si>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</si>
  <si>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</si>
  <si>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</si>
  <si>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</si>
  <si>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</si>
  <si>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</si>
  <si>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</si>
  <si>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</si>
  <si>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</si>
  <si>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</si>
  <si>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</si>
  <si>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</si>
  <si>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</si>
  <si>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</si>
  <si>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</si>
  <si>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</si>
  <si>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</si>
  <si>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</si>
  <si>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</si>
  <si>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</si>
  <si>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</si>
  <si>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</si>
  <si>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</si>
  <si>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</si>
  <si>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</si>
  <si>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</si>
  <si>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</si>
  <si>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</si>
  <si>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</si>
  <si>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</si>
  <si>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</si>
  <si>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</si>
  <si>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</si>
  <si>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</si>
  <si>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</si>
  <si>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</si>
  <si>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</si>
  <si>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</si>
  <si>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</si>
  <si>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</si>
  <si>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</si>
  <si>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</si>
  <si>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</si>
  <si>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</si>
  <si>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</si>
  <si>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</si>
  <si>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</si>
  <si>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</si>
  <si>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</si>
  <si>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</si>
  <si>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</si>
  <si>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</si>
  <si>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</si>
  <si>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</si>
  <si>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</si>
  <si>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</si>
  <si>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</si>
  <si>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</si>
  <si>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</si>
  <si>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</si>
  <si>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</si>
  <si>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</si>
  <si>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</si>
  <si>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</si>
  <si>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</si>
  <si>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</si>
  <si>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</si>
  <si>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</si>
  <si>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</si>
  <si>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</si>
  <si>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</si>
  <si>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</si>
  <si>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</si>
  <si>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</si>
  <si>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</si>
  <si>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</si>
  <si>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</si>
  <si>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</si>
  <si>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</si>
  <si>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</si>
  <si>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</si>
  <si>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</si>
  <si>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</si>
  <si>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</si>
  <si>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</si>
  <si>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</si>
  <si>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</si>
  <si>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</si>
  <si>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</si>
  <si>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</si>
  <si>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</si>
  <si>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</si>
  <si>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</si>
  <si>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</si>
  <si>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</si>
  <si>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</si>
  <si>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</si>
  <si>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</si>
  <si>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</si>
  <si>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</si>
  <si>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</si>
  <si>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</si>
  <si>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</si>
  <si>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</si>
  <si>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</si>
  <si>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</si>
  <si>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</si>
  <si>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</si>
  <si>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</si>
  <si>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</si>
  <si>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</si>
  <si>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</si>
  <si>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</si>
  <si>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</si>
  <si>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</si>
  <si>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</si>
  <si>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</si>
  <si>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</si>
  <si>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</si>
  <si>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</si>
  <si>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</si>
  <si>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</si>
  <si>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</si>
  <si>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</si>
  <si>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</si>
  <si>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</si>
  <si>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</si>
  <si>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</si>
  <si>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</si>
  <si>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</si>
  <si>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</si>
  <si>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</si>
  <si>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</si>
  <si>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</si>
  <si>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</si>
  <si>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</si>
  <si>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</si>
  <si>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</si>
  <si>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</si>
  <si>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</si>
  <si>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</si>
  <si>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</si>
  <si>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</si>
  <si>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</si>
  <si>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</si>
  <si>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</si>
  <si>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</si>
  <si>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</si>
  <si>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</si>
  <si>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</si>
  <si>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</si>
  <si>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</si>
  <si>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</si>
  <si>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</si>
  <si>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</si>
  <si>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</si>
  <si>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</si>
  <si>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</si>
  <si>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</si>
  <si>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</si>
  <si>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</si>
  <si>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</si>
  <si>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</si>
  <si>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</si>
  <si>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</si>
  <si>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</si>
  <si>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</si>
  <si>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</si>
  <si>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</si>
  <si>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</si>
  <si>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</si>
  <si>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</si>
  <si>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</si>
  <si>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</si>
  <si>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</si>
  <si>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</si>
  <si>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</si>
  <si>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</si>
  <si>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</si>
  <si>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</si>
  <si>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</si>
  <si>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</si>
  <si>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</si>
  <si>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</si>
  <si>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</si>
  <si>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</si>
  <si>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</si>
  <si>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</si>
  <si>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</si>
  <si>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</si>
  <si>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</si>
  <si>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</si>
  <si>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</si>
  <si>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</si>
  <si>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</si>
  <si>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</si>
  <si>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</si>
  <si>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</si>
  <si>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</si>
  <si>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</si>
  <si>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</si>
  <si>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</si>
  <si>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</si>
  <si>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</si>
  <si>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</si>
  <si>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</si>
  <si>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</si>
  <si>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</si>
  <si>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</si>
  <si>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</si>
  <si>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</si>
  <si>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</si>
  <si>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</si>
  <si>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</si>
  <si>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</si>
  <si>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</si>
  <si>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</si>
  <si>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</si>
  <si>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</si>
  <si>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</si>
  <si>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</si>
  <si>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</si>
  <si>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</si>
  <si>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</si>
  <si>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</si>
  <si>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</si>
  <si>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</si>
  <si>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</si>
  <si>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</si>
  <si>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</si>
  <si>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</si>
  <si>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</si>
  <si>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</si>
  <si>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</si>
  <si>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</si>
  <si>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</si>
  <si>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</si>
  <si>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</si>
  <si>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</si>
  <si>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</si>
  <si>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</si>
  <si>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</si>
  <si>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</si>
  <si>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</si>
  <si>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</si>
  <si>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</si>
  <si>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</si>
  <si>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</si>
  <si>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</si>
  <si>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</si>
  <si>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</si>
  <si>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</si>
  <si>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</si>
  <si>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</si>
  <si>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</si>
  <si>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</si>
  <si>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</si>
  <si>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</si>
  <si>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</si>
  <si>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</si>
  <si>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</si>
  <si>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</si>
  <si>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</si>
  <si>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</si>
  <si>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</si>
  <si>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</si>
  <si>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</si>
  <si>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</si>
  <si>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</si>
  <si>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</si>
  <si>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</si>
  <si>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</si>
  <si>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</si>
  <si>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</si>
  <si>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</si>
  <si>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</si>
  <si>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</si>
  <si>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</si>
  <si>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</si>
  <si>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</si>
  <si>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</si>
  <si>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</si>
  <si>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</si>
  <si>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</si>
  <si>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</si>
  <si>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</si>
  <si>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</si>
  <si>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</si>
  <si>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</si>
  <si>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</si>
  <si>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</si>
  <si>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</si>
  <si>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</si>
  <si>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</si>
  <si>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</si>
  <si>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</si>
  <si>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</si>
  <si>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</si>
  <si>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</si>
  <si>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</si>
  <si>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</si>
  <si>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</si>
  <si>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</si>
  <si>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</si>
  <si>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</si>
  <si>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</si>
  <si>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</si>
  <si>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</si>
  <si>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</si>
  <si>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</si>
  <si>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</si>
  <si>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</si>
  <si>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</si>
  <si>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</si>
  <si>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</si>
  <si>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</si>
  <si>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</si>
  <si>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</si>
  <si>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</si>
  <si>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</si>
  <si>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</si>
  <si>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</si>
  <si>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</si>
  <si>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</si>
  <si>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</si>
  <si>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</si>
  <si>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</si>
  <si>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</si>
  <si>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</si>
  <si>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</si>
  <si>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</si>
  <si>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</si>
  <si>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</si>
  <si>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</si>
  <si>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</si>
  <si>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</si>
  <si>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</si>
  <si>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</si>
  <si>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</si>
  <si>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</si>
  <si>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</si>
  <si>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</si>
  <si>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</si>
  <si>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</si>
  <si>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</si>
  <si>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</si>
  <si>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</si>
  <si>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</si>
  <si>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</si>
  <si>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</si>
  <si>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</si>
  <si>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</si>
  <si>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</si>
  <si>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</si>
  <si>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</si>
  <si>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</si>
  <si>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</si>
  <si>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</si>
  <si>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</si>
  <si>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</si>
  <si>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</si>
  <si>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</si>
  <si>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</si>
  <si>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</si>
  <si>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</si>
  <si>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</si>
  <si>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</si>
  <si>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</si>
  <si>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</si>
  <si>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</si>
  <si>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</si>
  <si>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</si>
  <si>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</si>
  <si>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</si>
  <si>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</si>
  <si>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</si>
  <si>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</si>
  <si>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</si>
  <si>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</si>
  <si>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</si>
  <si>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</si>
  <si>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</si>
  <si>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</si>
  <si>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</si>
  <si>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</si>
  <si>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</si>
  <si>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</si>
  <si>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</si>
  <si>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</si>
  <si>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</si>
  <si>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</si>
  <si>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</si>
  <si>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</si>
  <si>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</si>
  <si>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</si>
  <si>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</si>
  <si>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</si>
  <si>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</si>
  <si>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</si>
  <si>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</si>
  <si>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</si>
  <si>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</si>
  <si>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</si>
  <si>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</si>
  <si>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</si>
  <si>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</si>
  <si>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</si>
  <si>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</si>
  <si>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</si>
  <si>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</si>
  <si>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</si>
  <si>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</si>
  <si>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</si>
  <si>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</si>
  <si>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</si>
  <si>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</si>
  <si>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</si>
  <si>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</si>
  <si>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</si>
  <si>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</si>
  <si>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</si>
  <si>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</si>
  <si>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</si>
  <si>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</si>
  <si>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</si>
  <si>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</si>
  <si>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</si>
  <si>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</si>
  <si>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</si>
  <si>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</si>
  <si>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</si>
  <si>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</si>
  <si>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</si>
  <si>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</si>
  <si>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</si>
  <si>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</si>
  <si>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</si>
  <si>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</si>
  <si>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</si>
  <si>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</si>
  <si>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</si>
  <si>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</si>
  <si>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</si>
  <si>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</si>
  <si>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</si>
  <si>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</si>
  <si>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</si>
  <si>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</si>
  <si>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</si>
  <si>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</si>
  <si>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</si>
  <si>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</si>
  <si>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</si>
  <si>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</si>
  <si>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</si>
  <si>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</si>
  <si>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</si>
  <si>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</si>
  <si>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</si>
  <si>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</si>
  <si>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</si>
  <si>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</si>
  <si>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</si>
  <si>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</si>
  <si>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</si>
  <si>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</si>
  <si>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</si>
  <si>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</si>
  <si>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</si>
  <si>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</si>
  <si>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</si>
  <si>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</si>
  <si>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</si>
  <si>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</si>
  <si>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</si>
  <si>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</si>
  <si>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</si>
  <si>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</si>
  <si>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</si>
  <si>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</si>
  <si>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</si>
  <si>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</si>
  <si>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</si>
  <si>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</si>
  <si>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</si>
  <si>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</si>
  <si>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</si>
  <si>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</si>
  <si>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</si>
  <si>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</si>
  <si>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</si>
  <si>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</si>
  <si>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</si>
  <si>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</si>
  <si>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</si>
  <si>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</si>
  <si>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</si>
  <si>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</si>
  <si>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</si>
  <si>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</si>
  <si>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</si>
  <si>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</si>
  <si>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</si>
  <si>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</si>
  <si>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</si>
  <si>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</si>
  <si>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</si>
  <si>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</si>
  <si>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</si>
  <si>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</si>
  <si>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</si>
  <si>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</si>
  <si>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</si>
  <si>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</si>
  <si>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</si>
  <si>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</si>
  <si>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</si>
  <si>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</si>
  <si>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</si>
  <si>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</si>
  <si>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</si>
  <si>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</si>
  <si>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</si>
  <si>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</si>
  <si>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</si>
  <si>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</si>
  <si>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</si>
  <si>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</si>
  <si>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</si>
  <si>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</si>
  <si>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</si>
  <si>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</si>
  <si>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</si>
  <si>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</si>
  <si>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</si>
  <si>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</si>
  <si>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</si>
  <si>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</si>
  <si>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</si>
  <si>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</si>
  <si>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</si>
  <si>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</si>
  <si>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</si>
  <si>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</si>
  <si>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</si>
  <si>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</si>
  <si>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</si>
  <si>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</si>
  <si>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</si>
  <si>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</si>
  <si>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</si>
  <si>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</si>
  <si>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</si>
  <si>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</si>
  <si>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</si>
  <si>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</si>
  <si>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</si>
  <si>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</si>
  <si>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</si>
  <si>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</si>
  <si>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</si>
  <si>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</si>
  <si>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</si>
  <si>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</si>
  <si>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</si>
  <si>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</si>
  <si>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</si>
  <si>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</si>
  <si>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</si>
  <si>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</si>
  <si>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</si>
  <si>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</si>
  <si>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</si>
  <si>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</si>
  <si>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</si>
  <si>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</si>
  <si>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</si>
  <si>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</si>
  <si>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</si>
  <si>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</si>
  <si>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</si>
  <si>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</si>
  <si>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</si>
  <si>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</si>
  <si>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</si>
  <si>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</si>
  <si>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</si>
  <si>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</si>
  <si>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</si>
  <si>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</si>
  <si>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</si>
  <si>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</si>
  <si>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</si>
  <si>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</si>
  <si>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</si>
  <si>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</si>
  <si>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</si>
  <si>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</si>
  <si>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</si>
  <si>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</si>
  <si>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</si>
  <si>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</si>
  <si>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</si>
  <si>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</si>
  <si>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</si>
  <si>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</si>
  <si>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</si>
  <si>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</si>
  <si>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</si>
  <si>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</si>
  <si>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</si>
  <si>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</si>
  <si>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</si>
  <si>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</si>
  <si>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</si>
  <si>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</si>
  <si>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</si>
  <si>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</si>
  <si>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</si>
  <si>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</si>
  <si>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</si>
  <si>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</si>
  <si>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</si>
  <si>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</si>
  <si>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</si>
  <si>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</si>
  <si>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</si>
  <si>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</si>
  <si>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</si>
  <si>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</si>
  <si>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</si>
  <si>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</si>
  <si>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</si>
  <si>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</si>
  <si>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</si>
  <si>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</si>
  <si>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</si>
  <si>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</si>
  <si>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</si>
  <si>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</si>
  <si>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</si>
  <si>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</si>
  <si>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</si>
  <si>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</si>
  <si>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</si>
  <si>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</si>
  <si>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</si>
  <si>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</si>
  <si>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</si>
  <si>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</si>
  <si>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</si>
  <si>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</si>
  <si>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</si>
  <si>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</si>
  <si>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</si>
  <si>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</si>
  <si>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</si>
  <si>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</si>
  <si>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</si>
  <si>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</si>
  <si>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</si>
  <si>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</si>
  <si>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</si>
  <si>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</si>
  <si>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</si>
  <si>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</si>
  <si>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</si>
  <si>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</si>
  <si>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</si>
  <si>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</si>
  <si>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</si>
  <si>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</si>
  <si>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</si>
  <si>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</si>
  <si>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</si>
  <si>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</si>
  <si>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</si>
  <si>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</si>
  <si>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</si>
  <si>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</si>
  <si>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</si>
  <si>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</si>
  <si>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</si>
  <si>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</si>
  <si>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</si>
  <si>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</si>
  <si>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</si>
  <si>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</si>
  <si>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</si>
  <si>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</si>
  <si>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</si>
  <si>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</si>
  <si>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</si>
  <si>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</si>
  <si>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</si>
  <si>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</si>
  <si>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</si>
  <si>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</si>
  <si>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</si>
  <si>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</si>
  <si>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</si>
  <si>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</si>
  <si>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</si>
  <si>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</si>
  <si>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</si>
  <si>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</si>
  <si>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</si>
  <si>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</si>
  <si>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</si>
  <si>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</si>
  <si>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</si>
  <si>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</si>
  <si>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</si>
  <si>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</si>
  <si>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</si>
  <si>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</si>
  <si>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</si>
  <si>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</si>
  <si>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</si>
  <si>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</si>
  <si>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</si>
  <si>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</si>
  <si>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</si>
  <si>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</si>
  <si>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</si>
  <si>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</si>
  <si>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</si>
  <si>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</si>
  <si>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</si>
  <si>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</si>
  <si>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</si>
  <si>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</si>
  <si>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</si>
  <si>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</si>
  <si>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</si>
  <si>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</si>
  <si>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</si>
  <si>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</si>
  <si>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</si>
  <si>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</si>
  <si>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</si>
  <si>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</si>
  <si>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</si>
  <si>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</si>
  <si>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</si>
  <si>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</si>
  <si>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</si>
  <si>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</si>
  <si>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</si>
  <si>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</si>
  <si>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</si>
  <si>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</si>
  <si>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</si>
  <si>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</si>
  <si>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</si>
  <si>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</si>
  <si>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</si>
  <si>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</si>
  <si>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</si>
  <si>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</si>
  <si>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</si>
  <si>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</si>
  <si>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</si>
  <si>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</si>
  <si>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</si>
  <si>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</si>
  <si>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</si>
  <si>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</si>
  <si>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</si>
  <si>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</si>
  <si>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</si>
  <si>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</si>
  <si>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</si>
  <si>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</si>
  <si>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</si>
  <si>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</si>
  <si>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</si>
  <si>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</si>
  <si>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</si>
  <si>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</si>
  <si>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</si>
  <si>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</si>
  <si>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</si>
  <si>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</si>
  <si>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</si>
  <si>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</si>
  <si>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</si>
  <si>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</si>
  <si>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</si>
  <si>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</si>
  <si>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</si>
  <si>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</si>
  <si>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</si>
  <si>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</si>
  <si>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</si>
  <si>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</si>
  <si>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</si>
  <si>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</si>
  <si>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</si>
  <si>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</si>
  <si>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</si>
  <si>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</si>
  <si>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</si>
  <si>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</si>
  <si>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</si>
  <si>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</si>
  <si>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</si>
  <si>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</si>
  <si>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</si>
  <si>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</si>
  <si>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</si>
  <si>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</si>
  <si>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</si>
  <si>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</si>
  <si>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</si>
  <si>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</si>
  <si>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</si>
  <si>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</si>
  <si>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</si>
  <si>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</si>
  <si>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</si>
  <si>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</si>
  <si>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</si>
  <si>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</si>
  <si>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</si>
  <si>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</si>
  <si>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</si>
  <si>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</si>
  <si>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</si>
  <si>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</si>
  <si>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</si>
  <si>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</si>
  <si>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</si>
  <si>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</si>
  <si>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</si>
  <si>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</si>
  <si>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</si>
  <si>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</si>
  <si>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</si>
  <si>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</si>
  <si>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</si>
  <si>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</si>
  <si>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</si>
  <si>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</si>
  <si>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</si>
  <si>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</si>
  <si>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</si>
  <si>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</si>
  <si>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</si>
  <si>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</si>
  <si>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</si>
  <si>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</si>
  <si>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</si>
  <si>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</si>
  <si>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</si>
  <si>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</si>
  <si>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</si>
  <si>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</si>
  <si>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</si>
  <si>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</si>
  <si>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</si>
  <si>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</si>
  <si>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</si>
  <si>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</si>
  <si>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</si>
  <si>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</si>
  <si>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</si>
  <si>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</si>
  <si>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</si>
  <si>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</si>
  <si>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</si>
  <si>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</si>
  <si>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</si>
  <si>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</si>
  <si>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</si>
  <si>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</si>
  <si>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</si>
  <si>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</si>
  <si>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</si>
  <si>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</si>
  <si>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</si>
  <si>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</si>
  <si>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</si>
  <si>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</si>
  <si>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</si>
  <si>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</si>
  <si>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</si>
  <si>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</si>
  <si>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</si>
  <si>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</si>
  <si>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</si>
  <si>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</si>
  <si>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</si>
  <si>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</si>
  <si>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</si>
  <si>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</si>
  <si>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</si>
  <si>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</si>
  <si>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</si>
  <si>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</si>
  <si>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</si>
  <si>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</si>
  <si>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</si>
  <si>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</si>
  <si>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</si>
  <si>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</si>
  <si>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</si>
  <si>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</si>
  <si>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</si>
  <si>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</si>
  <si>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</si>
  <si>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</si>
  <si>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</si>
  <si>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</si>
  <si>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</si>
  <si>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</si>
  <si>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</si>
  <si>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</si>
  <si>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</si>
  <si>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</si>
  <si>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</si>
  <si>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</si>
  <si>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</si>
  <si>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</si>
  <si>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</si>
  <si>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</si>
  <si>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</si>
  <si>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</si>
  <si>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</si>
  <si>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</si>
  <si>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</si>
  <si>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</si>
  <si>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</si>
  <si>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</si>
  <si>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</si>
  <si>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</si>
  <si>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</si>
  <si>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</si>
  <si>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</si>
  <si>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</si>
  <si>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</si>
  <si>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</si>
  <si>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</si>
  <si>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</si>
  <si>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</si>
  <si>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</si>
  <si>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</si>
  <si>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</si>
  <si>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</si>
  <si>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</si>
  <si>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</si>
  <si>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</si>
  <si>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</si>
  <si>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</si>
  <si>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</si>
  <si>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</si>
  <si>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</si>
  <si>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</si>
  <si>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</si>
  <si>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</si>
  <si>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</si>
  <si>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</si>
  <si>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</si>
  <si>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</si>
  <si>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</si>
  <si>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</si>
  <si>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</si>
  <si>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</si>
  <si>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</si>
  <si>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</si>
  <si>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</si>
  <si>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</si>
  <si>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</si>
  <si>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</si>
  <si>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</si>
  <si>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</si>
  <si>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</si>
  <si>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</si>
  <si>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</si>
  <si>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</si>
  <si>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</si>
  <si>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</si>
  <si>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</si>
  <si>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</si>
  <si>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</si>
  <si>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</si>
  <si>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</si>
  <si>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</si>
  <si>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</si>
  <si>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</si>
  <si>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</si>
  <si>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</si>
  <si>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</si>
  <si>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</si>
  <si>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</si>
  <si>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</si>
  <si>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</si>
  <si>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</si>
  <si>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</si>
  <si>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</si>
  <si>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</si>
  <si>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</si>
  <si>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</si>
  <si>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</si>
  <si>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</si>
  <si>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</si>
  <si>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</si>
  <si>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</si>
  <si>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</si>
  <si>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</si>
  <si>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</si>
  <si>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</si>
  <si>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</si>
  <si>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</si>
  <si>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</si>
  <si>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</si>
  <si>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</si>
  <si>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</si>
  <si>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</si>
  <si>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</si>
  <si>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</si>
  <si>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</si>
  <si>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</si>
  <si>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</si>
  <si>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</si>
  <si>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</si>
  <si>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</si>
  <si>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</si>
  <si>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</si>
  <si>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</si>
  <si>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</si>
  <si>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</si>
  <si>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</si>
  <si>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</si>
  <si>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</si>
  <si>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</si>
  <si>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</si>
  <si>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</si>
  <si>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</si>
  <si>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</si>
  <si>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</si>
  <si>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</si>
  <si>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</si>
  <si>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</si>
  <si>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</si>
  <si>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</si>
  <si>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</si>
  <si>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</si>
  <si>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</si>
  <si>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</si>
  <si>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</si>
  <si>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</si>
  <si>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</si>
  <si>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</si>
  <si>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</si>
  <si>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</si>
  <si>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</si>
  <si>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</si>
  <si>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</si>
  <si>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</si>
  <si>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</si>
  <si>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</si>
  <si>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</si>
  <si>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</si>
  <si>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</si>
  <si>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</si>
  <si>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</si>
  <si>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</si>
  <si>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</si>
  <si>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</si>
  <si>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</si>
  <si>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</si>
  <si>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</si>
  <si>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</si>
  <si>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</si>
  <si>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</si>
  <si>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</si>
  <si>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</si>
  <si>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</si>
  <si>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</si>
  <si>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</si>
  <si>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</si>
  <si>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</si>
  <si>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</si>
  <si>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</si>
  <si>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</si>
  <si>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</si>
  <si>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</si>
  <si>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</si>
  <si>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</si>
  <si>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</si>
  <si>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</si>
  <si>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</si>
  <si>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</si>
  <si>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</si>
  <si>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</si>
  <si>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</si>
  <si>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</si>
  <si>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</si>
  <si>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</si>
  <si>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</si>
  <si>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</si>
  <si>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</si>
  <si>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</si>
  <si>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</si>
  <si>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</si>
  <si>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</si>
  <si>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</si>
  <si>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</si>
  <si>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</si>
  <si>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</si>
  <si>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</si>
  <si>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</si>
  <si>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</si>
  <si>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</si>
  <si>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</si>
  <si>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</si>
  <si>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</si>
  <si>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</si>
  <si>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</si>
  <si>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</si>
  <si>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</si>
  <si>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</si>
  <si>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</si>
  <si>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</si>
  <si>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</si>
  <si>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</si>
  <si>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</si>
  <si>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</si>
  <si>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</si>
  <si>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</si>
  <si>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</si>
  <si>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</si>
  <si>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</si>
  <si>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</si>
  <si>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</si>
  <si>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</si>
  <si>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</si>
  <si>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</si>
  <si>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</si>
  <si>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</si>
  <si>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</si>
  <si>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</si>
  <si>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</si>
  <si>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</si>
  <si>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</si>
  <si>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</si>
  <si>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</si>
  <si>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</si>
  <si>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</si>
  <si>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</si>
  <si>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</si>
  <si>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</si>
  <si>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</si>
  <si>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</si>
  <si>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</si>
  <si>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</si>
  <si>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</si>
  <si>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</si>
  <si>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</si>
  <si>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</si>
  <si>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</si>
  <si>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</si>
  <si>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</si>
  <si>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</si>
  <si>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</si>
  <si>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</si>
  <si>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</si>
  <si>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</si>
  <si>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</si>
  <si>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</si>
  <si>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</si>
  <si>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</si>
  <si>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</si>
  <si>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</si>
  <si>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</si>
  <si>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</si>
  <si>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</si>
  <si>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</si>
  <si>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</si>
  <si>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</si>
  <si>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</si>
  <si>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</si>
  <si>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</si>
  <si>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</si>
  <si>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</si>
  <si>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</si>
  <si>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</si>
  <si>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</si>
  <si>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</si>
  <si>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</si>
  <si>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</si>
  <si>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</si>
  <si>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</si>
  <si>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</si>
  <si>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</si>
  <si>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</si>
  <si>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</si>
  <si>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</si>
  <si>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</si>
  <si>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</si>
  <si>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</si>
  <si>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</si>
  <si>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</si>
  <si>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</si>
  <si>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</si>
  <si>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</si>
  <si>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</si>
  <si>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</si>
  <si>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</si>
  <si>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</si>
  <si>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</si>
  <si>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</si>
  <si>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</si>
  <si>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</si>
  <si>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</si>
  <si>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</si>
  <si>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</si>
  <si>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</si>
  <si>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</si>
  <si>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</si>
  <si>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</si>
  <si>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</si>
  <si>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</si>
  <si>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</si>
  <si>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</si>
  <si>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</si>
  <si>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</si>
  <si>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</si>
  <si>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</si>
  <si>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</si>
  <si>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</si>
  <si>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</si>
  <si>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</si>
  <si>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</si>
  <si>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</si>
  <si>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</si>
  <si>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</si>
  <si>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</si>
  <si>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</si>
  <si>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</si>
  <si>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</si>
  <si>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</si>
  <si>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</si>
  <si>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</si>
  <si>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</si>
  <si>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</si>
  <si>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</si>
  <si>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</si>
  <si>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</si>
  <si>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</si>
  <si>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</si>
  <si>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</si>
  <si>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</si>
  <si>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</si>
  <si>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</si>
  <si>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</si>
  <si>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</si>
  <si>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</si>
  <si>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</si>
  <si>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</si>
  <si>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</si>
  <si>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</si>
  <si>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</si>
  <si>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</si>
  <si>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</si>
  <si>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</si>
  <si>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</si>
  <si>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</si>
  <si>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</si>
  <si>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</si>
  <si>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</si>
  <si>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</si>
  <si>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</si>
  <si>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</si>
  <si>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</si>
  <si>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</si>
  <si>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</si>
  <si>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</si>
  <si>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</si>
  <si>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</si>
  <si>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</si>
  <si>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</si>
  <si>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</si>
  <si>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</si>
  <si>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</si>
  <si>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</si>
  <si>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</si>
  <si>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</si>
  <si>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</si>
  <si>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</si>
  <si>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</si>
  <si>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</si>
  <si>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</si>
  <si>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</si>
  <si>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</si>
  <si>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</si>
  <si>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</si>
  <si>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</si>
  <si>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</si>
  <si>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</si>
  <si>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</si>
  <si>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</si>
  <si>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</si>
  <si>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</si>
  <si>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</si>
  <si>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</si>
  <si>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</si>
  <si>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</si>
  <si>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</si>
  <si>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</si>
  <si>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</si>
  <si>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</si>
  <si>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</si>
  <si>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</si>
  <si>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</si>
  <si>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</si>
  <si>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</si>
  <si>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</si>
  <si>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</si>
  <si>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</si>
  <si>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</si>
  <si>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</si>
  <si>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</si>
  <si>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</si>
  <si>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</si>
  <si>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</si>
  <si>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</si>
  <si>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</si>
  <si>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</si>
  <si>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</si>
  <si>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</si>
  <si>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</si>
  <si>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</si>
  <si>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</si>
  <si>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</si>
  <si>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</si>
  <si>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</si>
  <si>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</si>
  <si>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</si>
  <si>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</si>
  <si>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</si>
  <si>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</si>
  <si>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</si>
  <si>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</si>
  <si>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</si>
  <si>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</si>
  <si>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</si>
  <si>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</si>
  <si>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</si>
  <si>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</si>
  <si>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</si>
  <si>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</si>
  <si>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</si>
  <si>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</si>
  <si>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</si>
  <si>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</si>
  <si>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</si>
  <si>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</si>
  <si>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</si>
  <si>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</si>
  <si>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</si>
  <si>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</si>
  <si>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</si>
  <si>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</si>
  <si>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</si>
  <si>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</si>
  <si>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</si>
  <si>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</si>
  <si>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</si>
  <si>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</si>
  <si>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</si>
  <si>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</si>
  <si>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</si>
  <si>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</si>
  <si>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</si>
  <si>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</si>
  <si>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</si>
  <si>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</si>
  <si>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</si>
  <si>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</si>
  <si>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</si>
  <si>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</si>
  <si>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</si>
  <si>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</si>
  <si>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</si>
  <si>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</si>
  <si>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</si>
  <si>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</si>
  <si>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</si>
  <si>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</si>
  <si>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</si>
  <si>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</si>
  <si>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</si>
  <si>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</si>
  <si>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</si>
  <si>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</si>
  <si>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</si>
  <si>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</si>
  <si>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</si>
  <si>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</si>
  <si>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</si>
  <si>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</si>
  <si>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</si>
  <si>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</si>
  <si>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</si>
  <si>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</si>
  <si>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</si>
  <si>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</si>
  <si>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</si>
  <si>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</si>
  <si>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</si>
  <si>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</si>
  <si>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</si>
  <si>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</si>
  <si>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</si>
  <si>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</si>
  <si>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</si>
  <si>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</si>
  <si>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</si>
  <si>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</si>
  <si>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</si>
  <si>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</si>
  <si>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</si>
  <si>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</si>
  <si>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</si>
  <si>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</si>
  <si>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</si>
  <si>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</si>
  <si>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</si>
  <si>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</si>
  <si>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</si>
  <si>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</si>
  <si>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</si>
  <si>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</si>
  <si>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</si>
  <si>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</si>
  <si>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</si>
  <si>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</si>
  <si>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</si>
  <si>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</si>
  <si>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</si>
  <si>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</si>
  <si>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</si>
  <si>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</si>
  <si>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</si>
  <si>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</si>
  <si>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</si>
  <si>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</si>
  <si>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</si>
  <si>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</si>
  <si>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</si>
  <si>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</si>
  <si>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</si>
  <si>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</si>
  <si>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</si>
  <si>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</si>
  <si>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</si>
  <si>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</si>
  <si>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</si>
  <si>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</si>
  <si>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</si>
  <si>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</si>
  <si>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</si>
  <si>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</si>
  <si>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</si>
  <si>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</si>
  <si>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</si>
  <si>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</si>
  <si>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</si>
  <si>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</si>
  <si>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</si>
  <si>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</si>
  <si>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</si>
  <si>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</si>
  <si>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</si>
  <si>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</si>
  <si>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</si>
  <si>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</si>
  <si>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</si>
  <si>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</si>
  <si>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</si>
  <si>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</si>
  <si>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</si>
  <si>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</si>
  <si>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</si>
  <si>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</si>
  <si>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</si>
  <si>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</si>
  <si>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</si>
  <si>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</si>
  <si>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</si>
  <si>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</si>
  <si>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</si>
  <si>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</si>
  <si>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</si>
  <si>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</si>
  <si>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</si>
  <si>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</si>
  <si>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</si>
  <si>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</si>
  <si>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</si>
  <si>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</si>
  <si>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</si>
  <si>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</si>
  <si>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</si>
  <si>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</si>
  <si>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</si>
  <si>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</si>
  <si>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</si>
  <si>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</si>
  <si>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</si>
  <si>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</si>
  <si>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</si>
  <si>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</si>
  <si>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</si>
  <si>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</si>
  <si>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</si>
  <si>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</si>
  <si>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</si>
  <si>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</si>
  <si>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</si>
  <si>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</si>
  <si>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</si>
  <si>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</si>
  <si>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</si>
  <si>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</si>
  <si>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</si>
  <si>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</si>
  <si>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</si>
  <si>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</si>
  <si>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</si>
  <si>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</si>
  <si>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</si>
  <si>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</si>
  <si>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</si>
  <si>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</si>
  <si>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</si>
  <si>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</si>
  <si>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</si>
  <si>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</si>
  <si>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</si>
  <si>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</si>
  <si>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</si>
  <si>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</si>
  <si>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</si>
  <si>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</si>
  <si>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</si>
  <si>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</si>
  <si>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</si>
  <si>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</si>
  <si>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</si>
  <si>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</si>
  <si>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</si>
  <si>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</si>
  <si>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</si>
  <si>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</si>
  <si>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</si>
  <si>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</si>
  <si>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</si>
  <si>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</si>
  <si>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</si>
  <si>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</si>
  <si>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</si>
  <si>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</si>
  <si>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</si>
  <si>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</si>
  <si>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</si>
  <si>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</si>
  <si>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</si>
  <si>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</si>
  <si>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</si>
  <si>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</si>
  <si>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</si>
  <si>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</si>
  <si>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</si>
  <si>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</si>
  <si>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</si>
  <si>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</si>
  <si>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</si>
  <si>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</si>
  <si>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</si>
  <si>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</si>
  <si>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</si>
  <si>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</si>
  <si>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</si>
  <si>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</si>
  <si>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</si>
  <si>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</si>
  <si>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</si>
  <si>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</si>
  <si>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</si>
  <si>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</si>
  <si>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</si>
  <si>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</si>
  <si>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</si>
  <si>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</si>
  <si>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</si>
  <si>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</si>
  <si>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</si>
  <si>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</si>
  <si>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</si>
  <si>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</si>
  <si>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</si>
  <si>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</si>
  <si>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</si>
  <si>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</si>
  <si>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</si>
  <si>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</si>
  <si>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</si>
  <si>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</si>
  <si>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</si>
  <si>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</si>
  <si>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</si>
  <si>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</si>
  <si>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</si>
  <si>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</si>
  <si>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</si>
  <si>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</si>
  <si>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</si>
  <si>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</si>
  <si>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</si>
  <si>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</si>
  <si>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</si>
  <si>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</si>
  <si>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</si>
  <si>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</si>
  <si>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</si>
  <si>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</si>
  <si>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</si>
  <si>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</si>
  <si>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</si>
  <si>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</si>
  <si>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</si>
  <si>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</si>
  <si>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</si>
  <si>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</si>
  <si>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</si>
  <si>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</si>
  <si>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</si>
  <si>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</si>
  <si>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</si>
  <si>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</si>
  <si>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</si>
  <si>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</si>
  <si>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</si>
  <si>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</si>
  <si>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</si>
  <si>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</si>
  <si>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</si>
  <si>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</si>
  <si>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</si>
  <si>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</si>
  <si>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</si>
  <si>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</si>
  <si>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</si>
  <si>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</si>
  <si>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</si>
  <si>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</si>
  <si>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</si>
  <si>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</si>
  <si>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</si>
  <si>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</si>
  <si>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</si>
  <si>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</si>
  <si>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</si>
  <si>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</si>
  <si>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</si>
  <si>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</si>
  <si>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</si>
  <si>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</si>
  <si>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</si>
  <si>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</si>
  <si>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</si>
  <si>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</si>
  <si>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</si>
  <si>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</si>
  <si>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</si>
  <si>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</si>
  <si>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</si>
  <si>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</si>
  <si>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</si>
  <si>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</si>
  <si>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</si>
  <si>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</si>
  <si>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</si>
  <si>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</si>
  <si>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</si>
  <si>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</si>
  <si>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</si>
  <si>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</si>
  <si>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</si>
  <si>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</si>
  <si>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</si>
  <si>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</si>
  <si>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</si>
  <si>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</si>
  <si>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</si>
  <si>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</si>
  <si>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</si>
  <si>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</si>
  <si>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</si>
  <si>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</si>
  <si>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</si>
  <si>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</si>
  <si>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</si>
  <si>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</si>
  <si>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</si>
  <si>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</si>
  <si>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</si>
  <si>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</si>
  <si>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</si>
  <si>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</si>
  <si>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</si>
  <si>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</si>
  <si>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</si>
  <si>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</si>
  <si>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</si>
  <si>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</si>
  <si>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</si>
  <si>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</si>
  <si>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</si>
  <si>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</si>
  <si>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</si>
  <si>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</si>
  <si>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</si>
  <si>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</si>
  <si>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</si>
  <si>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</si>
  <si>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</si>
  <si>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</si>
  <si>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</si>
  <si>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</si>
  <si>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</si>
  <si>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</si>
  <si>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</si>
  <si>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</si>
  <si>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</si>
  <si>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</si>
  <si>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</si>
  <si>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</si>
  <si>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</si>
  <si>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</si>
  <si>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</si>
  <si>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</si>
  <si>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</si>
  <si>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</si>
  <si>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</si>
  <si>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</si>
  <si>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</si>
  <si>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</si>
  <si>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</si>
  <si>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</si>
  <si>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</si>
  <si>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</si>
  <si>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</si>
  <si>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</si>
  <si>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</si>
  <si>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</si>
  <si>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</si>
  <si>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</si>
  <si>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</si>
  <si>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</si>
  <si>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</si>
  <si>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</si>
  <si>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</si>
  <si>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</si>
  <si>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</si>
  <si>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</si>
  <si>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</si>
  <si>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</si>
  <si>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</si>
  <si>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</si>
  <si>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</si>
  <si>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</si>
  <si>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</si>
  <si>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</si>
  <si>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</si>
  <si>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</si>
  <si>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</si>
  <si>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</si>
  <si>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</si>
  <si>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</si>
  <si>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</si>
  <si>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</si>
  <si>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</si>
  <si>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</si>
  <si>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</si>
  <si>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</si>
  <si>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</si>
  <si>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</si>
  <si>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</si>
  <si>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</si>
  <si>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</si>
  <si>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</si>
  <si>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</si>
  <si>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</si>
  <si>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</si>
  <si>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</si>
  <si>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</si>
  <si>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</si>
  <si>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</si>
  <si>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</si>
  <si>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</si>
  <si>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</si>
  <si>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</si>
  <si>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</si>
  <si>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</si>
  <si>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</si>
  <si>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</si>
  <si>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</si>
  <si>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</si>
  <si>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</si>
  <si>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</si>
  <si>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</si>
  <si>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</si>
  <si>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</si>
  <si>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</si>
  <si>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</si>
  <si>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</si>
  <si>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</si>
  <si>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</si>
  <si>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</si>
  <si>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</si>
  <si>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</si>
  <si>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</si>
  <si>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</si>
  <si>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</si>
  <si>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</si>
  <si>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</si>
  <si>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</si>
  <si>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</si>
  <si>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</si>
  <si>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</si>
  <si>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</si>
  <si>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</si>
  <si>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</si>
  <si>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</si>
  <si>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</si>
  <si>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</si>
  <si>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</si>
  <si>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</si>
  <si>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</si>
  <si>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</si>
  <si>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</si>
  <si>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</si>
  <si>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</si>
  <si>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</si>
  <si>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</si>
  <si>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</si>
  <si>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</si>
  <si>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</si>
  <si>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</si>
  <si>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</si>
  <si>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</si>
  <si>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</si>
  <si>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</si>
  <si>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</si>
  <si>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</si>
  <si>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</si>
  <si>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</si>
  <si>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</si>
  <si>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</si>
  <si>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</si>
  <si>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</si>
  <si>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</si>
  <si>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</si>
  <si>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</si>
  <si>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</si>
  <si>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</si>
  <si>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</si>
  <si>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</si>
  <si>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</si>
  <si>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</si>
  <si>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</si>
  <si>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</si>
  <si>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</si>
  <si>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</si>
  <si>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</si>
  <si>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</si>
  <si>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</si>
  <si>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</si>
  <si>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</si>
  <si>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</si>
  <si>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</si>
  <si>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</si>
  <si>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</si>
  <si>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</si>
  <si>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</si>
  <si>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</si>
  <si>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</si>
  <si>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</si>
  <si>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</si>
  <si>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</si>
  <si>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</si>
  <si>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</si>
  <si>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</si>
  <si>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</si>
  <si>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</si>
  <si>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</si>
  <si>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</si>
  <si>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</si>
  <si>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</si>
  <si>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</si>
  <si>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</si>
  <si>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</si>
  <si>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</si>
  <si>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</si>
  <si>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</si>
  <si>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</si>
  <si>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</si>
  <si>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</si>
  <si>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</si>
  <si>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</si>
  <si>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</si>
  <si>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</si>
  <si>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</si>
  <si>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</si>
  <si>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</si>
  <si>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</si>
  <si>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</si>
  <si>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</si>
  <si>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</si>
  <si>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</si>
  <si>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</si>
  <si>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</si>
  <si>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</si>
  <si>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</si>
  <si>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</si>
  <si>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</si>
  <si>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</si>
  <si>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</si>
  <si>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</si>
  <si>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</si>
  <si>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</si>
  <si>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</si>
  <si>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</si>
  <si>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</si>
  <si>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</si>
  <si>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</si>
  <si>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</si>
  <si>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</si>
  <si>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</si>
  <si>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</si>
  <si>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</si>
  <si>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</si>
  <si>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</si>
  <si>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</si>
  <si>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</si>
  <si>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</si>
  <si>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</si>
  <si>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</si>
  <si>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</si>
  <si>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</si>
  <si>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</si>
  <si>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</si>
  <si>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</si>
  <si>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</si>
  <si>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</si>
  <si>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</si>
  <si>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</si>
  <si>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</si>
  <si>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</si>
  <si>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</si>
  <si>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</si>
  <si>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</si>
  <si>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</si>
  <si>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</si>
  <si>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</si>
  <si>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</si>
  <si>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</si>
  <si>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</si>
  <si>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</si>
  <si>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</si>
  <si>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</si>
  <si>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</si>
  <si>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</si>
  <si>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</si>
  <si>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</si>
  <si>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</si>
  <si>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</si>
  <si>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</si>
  <si>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</si>
  <si>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</si>
  <si>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</si>
  <si>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</si>
  <si>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</si>
  <si>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</si>
  <si>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</si>
  <si>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</si>
  <si>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</si>
  <si>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</si>
  <si>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</si>
  <si>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</si>
  <si>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</si>
  <si>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</si>
  <si>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</si>
  <si>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</si>
  <si>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</si>
  <si>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</si>
  <si>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</si>
  <si>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</si>
  <si>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</si>
  <si>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</si>
  <si>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</si>
  <si>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</si>
  <si>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</si>
  <si>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</si>
  <si>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</si>
  <si>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</si>
  <si>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</si>
  <si>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</si>
  <si>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</si>
  <si>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</si>
  <si>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</si>
  <si>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</si>
  <si>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</si>
  <si>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</si>
  <si>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</si>
  <si>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</si>
  <si>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</si>
  <si>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</si>
  <si>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</si>
  <si>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</si>
  <si>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</si>
  <si>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</si>
  <si>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</si>
  <si>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</si>
  <si>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</si>
  <si>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</si>
  <si>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</si>
  <si>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</si>
  <si>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</si>
  <si>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</si>
  <si>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</si>
  <si>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</si>
  <si>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</si>
  <si>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</si>
  <si>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</si>
  <si>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</si>
  <si>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</si>
  <si>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</si>
  <si>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</si>
  <si>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</si>
  <si>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</si>
  <si>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</si>
  <si>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</si>
  <si>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</si>
  <si>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</si>
  <si>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</si>
  <si>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</si>
  <si>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</si>
  <si>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</si>
  <si>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</si>
  <si>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</si>
  <si>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</si>
  <si>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</si>
  <si>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</si>
  <si>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</si>
  <si>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</si>
  <si>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</si>
  <si>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</si>
  <si>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</si>
  <si>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</si>
  <si>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</si>
  <si>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</si>
  <si>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</si>
  <si>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</si>
  <si>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</si>
  <si>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</si>
  <si>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</si>
  <si>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</si>
  <si>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</si>
  <si>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</si>
  <si>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</si>
  <si>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</si>
  <si>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</si>
  <si>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</si>
  <si>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</si>
  <si>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</si>
  <si>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</si>
  <si>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</si>
  <si>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</si>
  <si>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</si>
  <si>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</si>
  <si>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</si>
  <si>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</si>
  <si>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</si>
  <si>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</si>
  <si>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</si>
  <si>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</si>
  <si>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</si>
  <si>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</si>
  <si>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</si>
  <si>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</si>
  <si>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</si>
  <si>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</si>
  <si>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</si>
  <si>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</si>
  <si>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</si>
  <si>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</si>
  <si>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</si>
  <si>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</si>
  <si>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</si>
  <si>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</si>
  <si>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</si>
  <si>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</si>
  <si>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</si>
  <si>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</si>
  <si>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</si>
  <si>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</si>
  <si>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</si>
  <si>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</si>
  <si>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</si>
  <si>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</si>
  <si>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</si>
  <si>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</si>
  <si>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</si>
  <si>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</si>
  <si>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</si>
  <si>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</si>
  <si>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</si>
  <si>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</si>
  <si>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</si>
  <si>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</si>
  <si>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</si>
  <si>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</si>
  <si>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</si>
  <si>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</si>
  <si>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</si>
  <si>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</si>
  <si>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</si>
  <si>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</si>
  <si>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</si>
  <si>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</si>
  <si>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</si>
  <si>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</si>
  <si>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</si>
  <si>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</si>
  <si>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</si>
  <si>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</si>
  <si>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</si>
  <si>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</si>
  <si>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</si>
  <si>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</si>
  <si>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</si>
  <si>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</si>
  <si>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</si>
  <si>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</si>
  <si>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</si>
  <si>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</si>
  <si>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</si>
  <si>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</si>
  <si>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</si>
  <si>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</si>
  <si>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</si>
  <si>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</si>
  <si>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</si>
  <si>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</si>
  <si>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</si>
  <si>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</si>
  <si>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</si>
  <si>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</si>
  <si>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</si>
  <si>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</si>
  <si>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</si>
  <si>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</si>
  <si>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</si>
  <si>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</si>
  <si>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</si>
  <si>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</si>
  <si>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</si>
  <si>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</si>
  <si>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</si>
  <si>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</si>
  <si>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</si>
  <si>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</si>
  <si>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</si>
  <si>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</si>
  <si>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</si>
  <si>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</si>
  <si>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</si>
  <si>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</si>
  <si>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</si>
  <si>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</si>
  <si>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</si>
  <si>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</si>
  <si>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</si>
  <si>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</si>
  <si>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</si>
  <si>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</si>
  <si>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</si>
  <si>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</si>
  <si>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</si>
  <si>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</si>
  <si>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</si>
  <si>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</si>
  <si>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</si>
  <si>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</si>
  <si>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</si>
  <si>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</si>
  <si>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</si>
  <si>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</si>
  <si>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</si>
  <si>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</si>
  <si>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</si>
  <si>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</si>
  <si>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</si>
  <si>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</si>
  <si>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</si>
  <si>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</si>
  <si>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</si>
  <si>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</si>
  <si>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</si>
  <si>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</si>
  <si>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</si>
  <si>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</si>
  <si>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</si>
  <si>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</si>
  <si>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</si>
  <si>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</si>
  <si>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</si>
  <si>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</si>
  <si>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</si>
  <si>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</si>
  <si>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</si>
  <si>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</si>
  <si>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</si>
  <si>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</si>
  <si>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</si>
  <si>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</si>
  <si>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</si>
  <si>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</si>
  <si>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</si>
  <si>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</si>
  <si>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</si>
  <si>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</si>
  <si>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</si>
  <si>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</si>
  <si>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</si>
  <si>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</si>
  <si>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</si>
  <si>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</si>
  <si>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</si>
  <si>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</si>
  <si>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</si>
  <si>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</si>
  <si>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</si>
  <si>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</si>
  <si>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</si>
  <si>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</si>
  <si>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</si>
  <si>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</si>
  <si>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</si>
  <si>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</si>
  <si>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</si>
  <si>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</si>
  <si>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</si>
  <si>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</si>
  <si>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</si>
  <si>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</si>
  <si>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</si>
  <si>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</si>
  <si>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</si>
  <si>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</si>
  <si>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</si>
  <si>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</si>
  <si>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</si>
  <si>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</si>
  <si>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</si>
  <si>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</si>
  <si>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</si>
  <si>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</si>
  <si>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</si>
  <si>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</si>
  <si>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</si>
  <si>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</si>
  <si>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</si>
  <si>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</si>
  <si>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</si>
  <si>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</si>
  <si>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</si>
  <si>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</si>
  <si>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</si>
  <si>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</si>
  <si>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</si>
  <si>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</si>
  <si>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</si>
  <si>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</si>
  <si>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</si>
  <si>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</si>
  <si>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</si>
  <si>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</si>
  <si>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</si>
  <si>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</si>
  <si>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</si>
  <si>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</si>
  <si>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</si>
  <si>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</si>
  <si>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</si>
  <si>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</si>
  <si>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</si>
  <si>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</si>
  <si>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</si>
  <si>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</si>
  <si>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</si>
  <si>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</si>
  <si>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</si>
  <si>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</si>
  <si>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</si>
  <si>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</si>
  <si>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</si>
  <si>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</si>
  <si>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</si>
  <si>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</si>
  <si>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</si>
  <si>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</si>
  <si>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</si>
  <si>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</si>
  <si>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</si>
  <si>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</si>
  <si>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</si>
  <si>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</si>
  <si>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</si>
  <si>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</si>
  <si>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</si>
  <si>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</si>
  <si>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</si>
  <si>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</si>
  <si>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</si>
  <si>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</si>
  <si>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</si>
  <si>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</si>
  <si>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</si>
  <si>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</si>
  <si>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</si>
  <si>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</si>
  <si>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</si>
  <si>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</si>
  <si>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</si>
  <si>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</si>
  <si>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</si>
  <si>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</si>
  <si>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</si>
  <si>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</si>
  <si>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</si>
  <si>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</si>
  <si>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</si>
  <si>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</si>
  <si>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</si>
  <si>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</si>
  <si>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</si>
  <si>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</si>
  <si>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</si>
  <si>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</si>
  <si>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</si>
  <si>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</si>
  <si>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</si>
  <si>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</si>
  <si>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</si>
  <si>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</si>
  <si>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</si>
  <si>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</si>
  <si>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</si>
  <si>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</si>
  <si>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</si>
  <si>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</si>
  <si>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</si>
  <si>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</si>
  <si>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</si>
  <si>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</si>
  <si>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</si>
  <si>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</si>
  <si>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</si>
  <si>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</si>
  <si>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</si>
  <si>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</si>
  <si>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</si>
  <si>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</si>
  <si>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</si>
  <si>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</si>
  <si>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</si>
  <si>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</si>
  <si>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</si>
  <si>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</si>
  <si>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</si>
  <si>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</si>
  <si>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</si>
  <si>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</si>
  <si>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</si>
  <si>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</si>
  <si>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</si>
  <si>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</si>
  <si>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</si>
  <si>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</si>
  <si>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</si>
  <si>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</si>
  <si>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</si>
  <si>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</si>
  <si>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</si>
  <si>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</si>
  <si>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</si>
  <si>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</si>
  <si>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</si>
  <si>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</si>
  <si>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</si>
  <si>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</si>
  <si>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</si>
  <si>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</si>
  <si>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</si>
  <si>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</si>
  <si>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</si>
  <si>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</si>
  <si>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</si>
  <si>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</si>
  <si>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</si>
  <si>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</si>
  <si>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</si>
  <si>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</si>
  <si>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</si>
  <si>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</si>
  <si>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</si>
  <si>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</si>
  <si>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</si>
  <si>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</si>
  <si>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</si>
  <si>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</si>
  <si>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</si>
  <si>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</si>
  <si>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</si>
  <si>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</si>
  <si>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</si>
  <si>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</si>
  <si>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</si>
  <si>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</si>
  <si>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</si>
  <si>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</si>
  <si>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</si>
  <si>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</si>
  <si>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</si>
  <si>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</si>
  <si>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</si>
  <si>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</si>
  <si>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</si>
  <si>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</si>
  <si>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</si>
  <si>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</si>
  <si>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</si>
  <si>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</si>
  <si>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</si>
  <si>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</si>
  <si>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</si>
  <si>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</si>
  <si>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</si>
  <si>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</si>
  <si>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</si>
  <si>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</si>
  <si>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</si>
  <si>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</si>
  <si>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</si>
  <si>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</si>
  <si>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</si>
  <si>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</si>
  <si>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</si>
  <si>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</si>
  <si>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</si>
  <si>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</si>
  <si>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</si>
  <si>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</si>
  <si>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</si>
  <si>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</si>
  <si>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</si>
  <si>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</si>
  <si>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</si>
  <si>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</si>
  <si>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</si>
  <si>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</si>
  <si>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</si>
  <si>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</si>
  <si>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</si>
  <si>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</si>
  <si>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</si>
  <si>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</si>
  <si>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</si>
  <si>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</si>
  <si>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</si>
  <si>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</si>
  <si>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</si>
  <si>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</si>
  <si>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</si>
  <si>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</si>
  <si>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</si>
  <si>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</si>
  <si>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</si>
  <si>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</si>
  <si>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</si>
  <si>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</si>
  <si>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</si>
  <si>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</si>
  <si>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</si>
  <si>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</si>
  <si>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</si>
  <si>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</si>
  <si>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</si>
  <si>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</si>
  <si>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</si>
  <si>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</si>
  <si>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</si>
  <si>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</si>
  <si>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</si>
  <si>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</si>
  <si>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</si>
  <si>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</si>
  <si>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</si>
  <si>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</si>
  <si>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</si>
  <si>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</si>
  <si>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</si>
  <si>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</si>
  <si>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</si>
  <si>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</si>
  <si>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</si>
  <si>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</si>
  <si>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</si>
  <si>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</si>
  <si>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</si>
  <si>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</si>
  <si>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</si>
  <si>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</si>
  <si>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</si>
  <si>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</si>
  <si>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</si>
  <si>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</si>
  <si>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</si>
  <si>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</si>
  <si>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</si>
  <si>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</si>
  <si>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</si>
  <si>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</si>
  <si>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</si>
  <si>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</si>
  <si>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</si>
  <si>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</si>
  <si>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</si>
  <si>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</si>
  <si>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</si>
  <si>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</si>
  <si>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</si>
  <si>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</si>
  <si>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</si>
  <si>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</si>
  <si>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</si>
  <si>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</si>
  <si>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</si>
  <si>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</si>
  <si>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</si>
  <si>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</si>
  <si>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</si>
  <si>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</si>
  <si>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</si>
  <si>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</si>
  <si>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</si>
  <si>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</si>
  <si>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</si>
  <si>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</si>
  <si>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</si>
  <si>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</si>
  <si>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</si>
  <si>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</si>
  <si>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</si>
  <si>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</si>
  <si>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</si>
  <si>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</si>
  <si>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</si>
  <si>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</si>
  <si>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</si>
  <si>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</si>
  <si>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</si>
  <si>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</si>
  <si>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</si>
  <si>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</si>
  <si>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</si>
  <si>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</si>
  <si>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</si>
  <si>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</si>
  <si>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</si>
  <si>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</si>
  <si>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</si>
  <si>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</si>
  <si>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</si>
  <si>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</si>
  <si>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</si>
  <si>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</si>
  <si>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</si>
  <si>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</si>
  <si>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</si>
  <si>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</si>
  <si>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</si>
  <si>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</si>
  <si>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</si>
  <si>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</si>
  <si>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</si>
  <si>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</si>
  <si>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</si>
  <si>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</si>
  <si>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</si>
  <si>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</si>
  <si>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</si>
  <si>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</si>
  <si>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</si>
  <si>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</si>
  <si>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</si>
  <si>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</si>
  <si>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</si>
  <si>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</si>
  <si>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</si>
  <si>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</si>
  <si>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</si>
  <si>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</si>
  <si>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</si>
  <si>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</si>
  <si>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</si>
  <si>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</si>
  <si>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</si>
  <si>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</si>
  <si>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</si>
  <si>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</si>
  <si>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</si>
  <si>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</si>
  <si>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</si>
  <si>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</si>
  <si>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</si>
  <si>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</si>
  <si>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</si>
  <si>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</si>
  <si>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</si>
  <si>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</si>
  <si>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</si>
  <si>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</si>
  <si>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</si>
  <si>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</si>
  <si>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</si>
  <si>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</si>
  <si>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</si>
  <si>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</si>
  <si>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</si>
  <si>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</si>
  <si>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</si>
  <si>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</si>
  <si>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</si>
  <si>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</si>
  <si>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</si>
  <si>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</si>
  <si>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</si>
  <si>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</si>
  <si>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</si>
  <si>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</si>
  <si>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</si>
  <si>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</si>
  <si>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</si>
  <si>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</si>
  <si>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</si>
  <si>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</si>
  <si>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</si>
  <si>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</si>
  <si>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</si>
  <si>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</si>
  <si>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</si>
  <si>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</si>
  <si>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</si>
  <si>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</si>
  <si>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</si>
  <si>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</si>
  <si>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</si>
  <si>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</si>
  <si>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</si>
  <si>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</si>
  <si>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</si>
  <si>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</si>
  <si>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</si>
  <si>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</si>
  <si>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</si>
  <si>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</si>
  <si>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</si>
  <si>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</si>
  <si>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</si>
  <si>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</si>
  <si>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</si>
  <si>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</si>
  <si>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</si>
  <si>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</si>
  <si>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</si>
  <si>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</si>
  <si>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</si>
  <si>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</si>
  <si>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</si>
  <si>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</si>
  <si>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</si>
  <si>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</si>
  <si>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</si>
  <si>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</si>
  <si>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</si>
  <si>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</si>
  <si>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</si>
  <si>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</si>
  <si>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</si>
  <si>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</si>
  <si>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</si>
  <si>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</si>
  <si>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</si>
  <si>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</si>
  <si>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</si>
  <si>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</si>
  <si>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</si>
  <si>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</si>
  <si>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</si>
  <si>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</si>
  <si>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</si>
  <si>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</si>
  <si>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</si>
  <si>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</si>
  <si>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</si>
  <si>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</si>
  <si>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</si>
  <si>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</si>
  <si>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</si>
  <si>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</si>
  <si>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</si>
  <si>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</si>
  <si>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</si>
  <si>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</si>
  <si>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</si>
  <si>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</si>
  <si>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</si>
  <si>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</si>
  <si>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</si>
  <si>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</si>
  <si>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</si>
  <si>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</si>
  <si>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</si>
  <si>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</si>
  <si>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</si>
  <si>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</si>
  <si>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</si>
  <si>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</si>
  <si>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</si>
  <si>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</si>
  <si>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</si>
  <si>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</si>
  <si>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</si>
  <si>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</si>
  <si>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</si>
  <si>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</si>
  <si>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</si>
  <si>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</si>
  <si>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</si>
  <si>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</si>
  <si>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</si>
  <si>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</si>
  <si>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</si>
  <si>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</si>
  <si>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</si>
  <si>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</si>
  <si>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</si>
  <si>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</si>
  <si>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</si>
  <si>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</si>
  <si>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</si>
  <si>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</si>
  <si>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</si>
  <si>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</si>
  <si>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</si>
  <si>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</si>
  <si>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</si>
  <si>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</si>
  <si>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</si>
  <si>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</si>
  <si>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</si>
  <si>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</si>
  <si>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</si>
  <si>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</si>
  <si>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</si>
  <si>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</si>
  <si>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</si>
  <si>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</si>
  <si>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</si>
  <si>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</si>
  <si>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</si>
  <si>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</si>
  <si>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</si>
  <si>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</si>
  <si>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</si>
  <si>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</si>
  <si>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</si>
  <si>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</si>
  <si>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</si>
  <si>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</si>
  <si>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</si>
  <si>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</si>
  <si>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</si>
  <si>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</si>
  <si>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</si>
  <si>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</si>
  <si>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</si>
  <si>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</si>
  <si>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</si>
  <si>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</si>
  <si>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</si>
  <si>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</si>
  <si>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</si>
  <si>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</si>
  <si>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</si>
  <si>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</si>
  <si>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</si>
  <si>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</si>
  <si>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</si>
  <si>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</si>
  <si>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</si>
  <si>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</si>
  <si>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</si>
  <si>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</si>
  <si>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</si>
  <si>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</si>
  <si>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</si>
  <si>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</si>
  <si>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</si>
  <si>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</si>
  <si>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</si>
  <si>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</si>
  <si>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</si>
  <si>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</si>
  <si>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</si>
  <si>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</si>
  <si>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</si>
  <si>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</si>
  <si>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</si>
  <si>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</si>
  <si>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</si>
  <si>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</si>
  <si>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</si>
  <si>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</si>
  <si>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</si>
  <si>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</si>
  <si>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</si>
  <si>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</si>
  <si>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</si>
  <si>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</si>
  <si>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</si>
  <si>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</si>
  <si>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</si>
  <si>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</si>
  <si>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</si>
  <si>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</si>
  <si>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</si>
  <si>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</si>
  <si>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</si>
  <si>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</si>
  <si>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</si>
  <si>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</si>
  <si>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</si>
  <si>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</si>
  <si>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</si>
  <si>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</si>
  <si>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</si>
  <si>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</si>
  <si>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</si>
  <si>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</si>
  <si>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</si>
  <si>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</si>
  <si>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</si>
  <si>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</si>
  <si>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</si>
  <si>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</si>
  <si>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</si>
  <si>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</si>
  <si>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</si>
  <si>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</si>
  <si>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</si>
  <si>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</si>
  <si>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</si>
  <si>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</si>
  <si>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</si>
  <si>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</si>
  <si>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</si>
  <si>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</si>
  <si>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</si>
  <si>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</si>
  <si>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</si>
  <si>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</si>
  <si>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</si>
  <si>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</si>
  <si>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</si>
  <si>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</si>
  <si>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</si>
  <si>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</si>
  <si>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</si>
  <si>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</si>
  <si>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</si>
  <si>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</si>
  <si>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</si>
  <si>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</si>
  <si>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</si>
  <si>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</si>
  <si>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</si>
  <si>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</si>
  <si>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</si>
  <si>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</si>
  <si>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</si>
  <si>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</si>
  <si>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</si>
  <si>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</si>
  <si>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</si>
  <si>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</si>
  <si>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</si>
  <si>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</si>
  <si>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</si>
  <si>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</si>
  <si>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</si>
  <si>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</si>
  <si>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</si>
  <si>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</si>
  <si>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</si>
  <si>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</si>
  <si>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</si>
  <si>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</si>
  <si>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</si>
  <si>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</si>
  <si>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</si>
  <si>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</si>
  <si>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</si>
  <si>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</si>
  <si>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</si>
  <si>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</si>
  <si>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</si>
  <si>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</si>
  <si>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</si>
  <si>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</si>
  <si>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</si>
  <si>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</si>
  <si>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</si>
  <si>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</si>
  <si>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</si>
  <si>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</si>
  <si>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</si>
  <si>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</si>
  <si>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</si>
  <si>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</si>
  <si>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</si>
  <si>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</si>
  <si>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</si>
  <si>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</si>
  <si>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</si>
  <si>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</si>
  <si>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</si>
  <si>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</si>
  <si>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</si>
  <si>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</si>
  <si>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</si>
  <si>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</si>
  <si>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</si>
  <si>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</si>
  <si>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</si>
  <si>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</si>
  <si>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</si>
  <si>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</si>
  <si>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</si>
  <si>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</si>
  <si>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</si>
  <si>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</si>
  <si>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</si>
  <si>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</si>
  <si>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</si>
  <si>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</si>
  <si>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</si>
  <si>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</si>
  <si>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</si>
  <si>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</si>
  <si>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</si>
  <si>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</si>
  <si>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</si>
  <si>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</si>
  <si>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</si>
  <si>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</si>
  <si>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</si>
  <si>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</si>
  <si>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</si>
  <si>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</si>
  <si>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</si>
  <si>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</si>
  <si>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</si>
  <si>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</si>
  <si>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</si>
  <si>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</si>
  <si>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</si>
  <si>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</si>
  <si>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</si>
  <si>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</si>
  <si>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</si>
  <si>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</si>
  <si>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</si>
  <si>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</si>
  <si>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</si>
  <si>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</si>
  <si>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</si>
  <si>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</si>
  <si>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</si>
  <si>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</si>
  <si>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</si>
  <si>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</si>
  <si>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</si>
  <si>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</si>
  <si>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</si>
  <si>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</si>
  <si>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</si>
  <si>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</si>
  <si>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</si>
  <si>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</si>
  <si>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</si>
  <si>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</si>
  <si>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</si>
  <si>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</si>
  <si>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</si>
  <si>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</si>
  <si>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</si>
  <si>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</si>
  <si>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</si>
  <si>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</si>
  <si>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</si>
  <si>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</si>
  <si>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</si>
  <si>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</si>
  <si>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</si>
  <si>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</si>
  <si>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</si>
  <si>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</si>
  <si>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</si>
  <si>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</si>
  <si>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</si>
  <si>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</si>
  <si>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</si>
  <si>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</si>
  <si>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</si>
  <si>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</si>
  <si>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</si>
  <si>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</si>
  <si>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</si>
  <si>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</si>
  <si>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</si>
  <si>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</si>
  <si>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</si>
  <si>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</si>
  <si>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</si>
  <si>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</si>
  <si>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</si>
  <si>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</si>
  <si>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</si>
  <si>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</si>
  <si>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</si>
  <si>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</si>
  <si>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</si>
  <si>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</si>
  <si>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</si>
  <si>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</si>
  <si>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</si>
  <si>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</si>
  <si>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</si>
  <si>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</si>
  <si>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</si>
  <si>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</si>
  <si>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</si>
  <si>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</si>
  <si>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</si>
  <si>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</si>
  <si>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</si>
  <si>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</si>
  <si>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</si>
  <si>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</si>
  <si>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</si>
  <si>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</si>
  <si>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</si>
  <si>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</si>
  <si>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</si>
  <si>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</si>
  <si>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</si>
  <si>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</si>
  <si>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</si>
  <si>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</si>
  <si>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</si>
  <si>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</si>
  <si>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</si>
  <si>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</si>
  <si>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</si>
  <si>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</si>
  <si>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</si>
  <si>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</si>
  <si>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</si>
  <si>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</si>
  <si>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</si>
  <si>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</si>
  <si>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</si>
  <si>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</si>
  <si>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</si>
  <si>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</si>
  <si>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</si>
  <si>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</si>
  <si>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</si>
  <si>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</si>
  <si>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</si>
  <si>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</si>
  <si>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</si>
  <si>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</si>
  <si>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</si>
  <si>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</si>
  <si>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</si>
  <si>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</si>
  <si>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</si>
  <si>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</si>
  <si>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</si>
  <si>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</si>
  <si>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</si>
  <si>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</si>
  <si>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</si>
  <si>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</si>
  <si>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</si>
  <si>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</si>
  <si>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</si>
  <si>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</si>
  <si>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</si>
  <si>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</si>
  <si>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</si>
  <si>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</si>
  <si>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</si>
  <si>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</si>
  <si>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</si>
  <si>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</si>
  <si>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</si>
  <si>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</si>
  <si>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</si>
  <si>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</si>
  <si>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</si>
  <si>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</si>
  <si>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</si>
  <si>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</si>
  <si>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</si>
  <si>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</si>
  <si>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</si>
  <si>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</si>
  <si>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</si>
  <si>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</si>
  <si>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</si>
  <si>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</si>
  <si>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</si>
  <si>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</si>
  <si>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</si>
  <si>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</si>
  <si>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</si>
  <si>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</si>
  <si>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</si>
  <si>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</si>
  <si>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</si>
  <si>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</si>
  <si>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</si>
  <si>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</si>
  <si>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</si>
  <si>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</si>
  <si>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</si>
  <si>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</si>
  <si>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</si>
  <si>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</si>
  <si>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</si>
  <si>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</si>
  <si>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</si>
  <si>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</si>
  <si>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</si>
  <si>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</si>
  <si>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</si>
  <si>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</si>
  <si>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</si>
  <si>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</si>
  <si>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</si>
  <si>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</si>
  <si>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</si>
  <si>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</si>
  <si>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</si>
  <si>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</si>
  <si>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</si>
  <si>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</si>
  <si>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</si>
  <si>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</si>
  <si>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</si>
  <si>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</si>
  <si>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</si>
  <si>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</si>
  <si>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</si>
  <si>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</si>
  <si>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</si>
  <si>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</si>
  <si>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</si>
  <si>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</si>
  <si>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</si>
  <si>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</si>
  <si>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</si>
  <si>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</si>
  <si>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</si>
  <si>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</si>
  <si>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</si>
  <si>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</si>
  <si>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</si>
  <si>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</si>
  <si>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</si>
  <si>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</si>
  <si>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</si>
  <si>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</si>
  <si>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</si>
  <si>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</si>
  <si>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</si>
  <si>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</si>
  <si>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</si>
  <si>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</si>
  <si>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</si>
  <si>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</si>
  <si>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</si>
  <si>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</si>
  <si>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</si>
  <si>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</si>
  <si>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</si>
  <si>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</si>
  <si>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</si>
  <si>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</si>
  <si>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</si>
  <si>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</si>
  <si>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</si>
  <si>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</si>
  <si>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</si>
  <si>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</si>
  <si>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</si>
  <si>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</si>
  <si>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</si>
  <si>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</si>
  <si>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</si>
  <si>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</si>
  <si>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</si>
  <si>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</si>
  <si>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</si>
  <si>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</si>
  <si>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</si>
  <si>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</si>
  <si>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</si>
  <si>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</si>
  <si>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</si>
  <si>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</si>
  <si>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</si>
  <si>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</si>
  <si>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</si>
  <si>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</si>
  <si>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</si>
  <si>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</si>
  <si>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</si>
  <si>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</si>
  <si>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</si>
  <si>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</si>
  <si>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</si>
  <si>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</si>
  <si>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</si>
  <si>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</si>
  <si>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</si>
  <si>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</si>
  <si>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</si>
  <si>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</si>
  <si>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</si>
  <si>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</si>
  <si>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</si>
  <si>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</si>
  <si>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</si>
  <si>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</si>
  <si>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</si>
  <si>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</si>
  <si>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</si>
  <si>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</si>
  <si>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</si>
  <si>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</si>
  <si>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</si>
  <si>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</si>
  <si>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</si>
  <si>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</si>
  <si>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</si>
  <si>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</si>
  <si>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</si>
  <si>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</si>
  <si>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</si>
  <si>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</si>
  <si>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</si>
  <si>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</si>
  <si>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</si>
  <si>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</si>
  <si>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</si>
  <si>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</si>
  <si>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</si>
  <si>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</si>
  <si>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</si>
  <si>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</si>
  <si>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</si>
  <si>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</si>
  <si>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</si>
  <si>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</si>
  <si>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</si>
  <si>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</si>
  <si>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</si>
  <si>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</si>
  <si>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</si>
  <si>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</si>
  <si>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</si>
  <si>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</si>
  <si>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</si>
  <si>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</si>
  <si>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</si>
  <si>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</si>
  <si>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</si>
  <si>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</si>
  <si>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</si>
  <si>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</si>
  <si>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</si>
  <si>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</si>
  <si>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</si>
  <si>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</si>
  <si>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</si>
  <si>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</si>
  <si>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</si>
  <si>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</si>
  <si>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</si>
  <si>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</si>
  <si>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</si>
  <si>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</si>
  <si>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</si>
  <si>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</si>
  <si>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</si>
  <si>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</si>
  <si>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</si>
  <si>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</si>
  <si>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</si>
  <si>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</si>
  <si>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</si>
  <si>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</si>
  <si>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</si>
  <si>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</si>
  <si>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</si>
  <si>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</si>
  <si>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</si>
  <si>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</si>
  <si>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</si>
  <si>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</si>
  <si>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</si>
  <si>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</si>
  <si>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</si>
  <si>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</si>
  <si>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</si>
  <si>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</si>
  <si>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</si>
  <si>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</si>
  <si>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</si>
  <si>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</si>
  <si>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</si>
  <si>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</si>
  <si>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</si>
  <si>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</si>
  <si>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</si>
  <si>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</si>
  <si>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</si>
  <si>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</si>
  <si>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</si>
  <si>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</si>
  <si>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</si>
  <si>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</si>
  <si>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</si>
  <si>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</si>
  <si>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</si>
  <si>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</si>
  <si>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</si>
  <si>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</si>
  <si>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</si>
  <si>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</si>
  <si>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</si>
  <si>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</si>
  <si>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</si>
  <si>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</si>
  <si>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</si>
  <si>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</si>
  <si>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</si>
  <si>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</si>
  <si>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</si>
  <si>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</si>
  <si>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</si>
  <si>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</si>
  <si>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</si>
  <si>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</si>
  <si>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</si>
  <si>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</si>
  <si>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</si>
  <si>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</si>
  <si>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</si>
  <si>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</si>
  <si>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</si>
  <si>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</si>
  <si>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</si>
  <si>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</si>
  <si>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</si>
  <si>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</si>
  <si>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</si>
  <si>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</si>
  <si>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</si>
  <si>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</si>
  <si>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</si>
  <si>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</si>
  <si>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</si>
  <si>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</si>
  <si>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</si>
  <si>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</si>
  <si>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</si>
  <si>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</si>
  <si>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</si>
  <si>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</si>
  <si>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</si>
  <si>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</si>
  <si>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</si>
  <si>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</si>
  <si>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</si>
  <si>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</si>
  <si>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</si>
  <si>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</si>
  <si>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</si>
  <si>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</si>
  <si>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</si>
  <si>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</si>
  <si>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</si>
  <si>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</si>
  <si>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</si>
  <si>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</si>
  <si>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</si>
  <si>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</si>
  <si>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</si>
  <si>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</si>
  <si>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</si>
  <si>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</si>
  <si>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</si>
  <si>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</si>
  <si>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</si>
  <si>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</si>
  <si>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</si>
  <si>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</si>
  <si>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</si>
  <si>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</si>
  <si>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</si>
  <si>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</si>
  <si>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</si>
  <si>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</si>
  <si>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</si>
  <si>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</si>
  <si>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</si>
  <si>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</si>
  <si>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</si>
  <si>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</si>
  <si>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</si>
  <si>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</si>
  <si>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</si>
  <si>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</si>
  <si>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</si>
  <si>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</si>
  <si>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</si>
  <si>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</si>
  <si>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</si>
  <si>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</si>
  <si>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</si>
  <si>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</si>
  <si>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</si>
  <si>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</si>
  <si>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</si>
  <si>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</si>
  <si>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</si>
  <si>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</si>
  <si>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</si>
  <si>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</si>
  <si>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</si>
  <si>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</si>
  <si>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</si>
  <si>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</si>
  <si>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</si>
  <si>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</si>
  <si>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</si>
  <si>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</si>
  <si>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</si>
  <si>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</si>
  <si>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</si>
  <si>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</si>
  <si>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</si>
  <si>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</si>
  <si>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</si>
  <si>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</si>
  <si>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</si>
  <si>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</si>
  <si>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</si>
  <si>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</si>
  <si>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</si>
  <si>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</si>
  <si>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</si>
  <si>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</si>
  <si>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</si>
  <si>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</si>
  <si>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</si>
  <si>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</si>
  <si>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</si>
  <si>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</si>
  <si>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</si>
  <si>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</si>
  <si>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</si>
  <si>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</si>
  <si>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</si>
  <si>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</si>
  <si>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</si>
  <si>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</si>
  <si>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</si>
  <si>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</si>
  <si>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</si>
  <si>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</si>
  <si>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</si>
  <si>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</si>
  <si>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</si>
  <si>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</si>
  <si>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</si>
  <si>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</si>
  <si>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</si>
  <si>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</si>
  <si>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</si>
  <si>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</si>
  <si>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</si>
  <si>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</si>
  <si>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</si>
  <si>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</si>
  <si>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</si>
  <si>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</si>
  <si>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</si>
  <si>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</si>
  <si>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</si>
  <si>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</si>
  <si>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</si>
  <si>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</si>
  <si>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</si>
  <si>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</si>
  <si>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</si>
  <si>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</si>
  <si>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</si>
  <si>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</si>
  <si>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</si>
  <si>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</si>
  <si>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</si>
  <si>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</si>
  <si>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</si>
  <si>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</si>
  <si>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</si>
  <si>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</si>
  <si>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</si>
  <si>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</si>
  <si>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</si>
  <si>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</si>
  <si>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</si>
  <si>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</si>
  <si>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</si>
  <si>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</si>
  <si>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</si>
  <si>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</si>
  <si>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</si>
  <si>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</si>
  <si>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</si>
  <si>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</si>
  <si>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</si>
  <si>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</si>
  <si>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</si>
  <si>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</si>
  <si>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</si>
  <si>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</si>
  <si>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</si>
  <si>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</si>
  <si>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</si>
  <si>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</si>
  <si>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</si>
  <si>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</si>
  <si>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</si>
  <si>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</si>
  <si>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</si>
  <si>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</si>
  <si>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</si>
  <si>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</si>
  <si>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</si>
  <si>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</si>
  <si>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</si>
  <si>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</si>
  <si>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</si>
  <si>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</si>
  <si>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</si>
  <si>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</si>
  <si>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</si>
  <si>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</si>
  <si>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</si>
  <si>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</si>
  <si>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</si>
  <si>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</si>
  <si>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</si>
  <si>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</si>
  <si>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</si>
  <si>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</si>
  <si>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</si>
  <si>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</si>
  <si>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</si>
  <si>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</si>
  <si>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</si>
  <si>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</si>
  <si>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</si>
  <si>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</si>
  <si>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</si>
  <si>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</si>
  <si>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</si>
  <si>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</si>
  <si>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</si>
  <si>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</si>
  <si>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</si>
  <si>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</si>
  <si>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</si>
  <si>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</si>
  <si>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</si>
  <si>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</si>
  <si>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</si>
  <si>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</si>
  <si>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</si>
  <si>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</si>
  <si>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</si>
  <si>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</si>
  <si>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</si>
  <si>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</si>
  <si>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</si>
  <si>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</si>
  <si>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</si>
  <si>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</si>
  <si>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</si>
  <si>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</si>
  <si>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</si>
  <si>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</si>
  <si>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</si>
  <si>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</si>
  <si>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</si>
  <si>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</si>
  <si>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</si>
  <si>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</si>
  <si>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</si>
  <si>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</si>
  <si>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</si>
  <si>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</si>
  <si>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</si>
  <si>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</si>
  <si>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</si>
  <si>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</si>
  <si>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</si>
  <si>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</si>
  <si>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</si>
  <si>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</si>
  <si>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</si>
  <si>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</si>
  <si>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</si>
  <si>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</si>
  <si>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</si>
  <si>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</si>
  <si>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</si>
  <si>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</si>
  <si>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</si>
  <si>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</si>
  <si>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</si>
  <si>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</si>
  <si>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</si>
  <si>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</si>
  <si>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</si>
  <si>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</si>
  <si>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</si>
  <si>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</si>
  <si>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</si>
  <si>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</si>
  <si>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</si>
  <si>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</si>
  <si>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</si>
  <si>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</si>
  <si>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</si>
  <si>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</si>
  <si>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</si>
  <si>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</si>
  <si>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</si>
  <si>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</si>
  <si>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</si>
  <si>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</si>
  <si>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</si>
  <si>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</si>
  <si>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</si>
  <si>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</si>
  <si>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</si>
  <si>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</si>
  <si>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</si>
  <si>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</si>
  <si>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</si>
  <si>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</si>
  <si>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</si>
  <si>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</si>
  <si>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</si>
  <si>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</si>
  <si>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</si>
  <si>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</si>
  <si>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</si>
  <si>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</si>
  <si>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</si>
  <si>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</si>
  <si>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</si>
  <si>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</si>
  <si>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</si>
  <si>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</si>
  <si>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</si>
  <si>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</si>
  <si>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</si>
  <si>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</si>
  <si>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</si>
  <si>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</si>
  <si>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</si>
  <si>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</si>
  <si>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</si>
  <si>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</si>
  <si>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</si>
  <si>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</si>
  <si>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</si>
  <si>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</si>
  <si>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</si>
  <si>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</si>
  <si>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</si>
  <si>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</si>
  <si>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</si>
  <si>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</si>
  <si>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</si>
  <si>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</si>
  <si>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</si>
  <si>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</si>
  <si>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</si>
  <si>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</si>
  <si>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</si>
  <si>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</si>
  <si>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</si>
  <si>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</si>
  <si>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</si>
  <si>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</si>
  <si>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</si>
  <si>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</si>
  <si>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</si>
  <si>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</si>
  <si>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</si>
  <si>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</si>
  <si>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</si>
  <si>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</si>
  <si>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</si>
  <si>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</si>
  <si>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</si>
  <si>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</si>
  <si>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</si>
  <si>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</si>
  <si>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</si>
  <si>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</si>
  <si>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</si>
  <si>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</si>
  <si>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</si>
  <si>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</si>
  <si>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</si>
  <si>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</si>
  <si>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</si>
  <si>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</si>
  <si>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</si>
  <si>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</si>
  <si>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</si>
  <si>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</si>
  <si>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</si>
  <si>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</si>
  <si>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</si>
  <si>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</si>
  <si>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</si>
  <si>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</si>
  <si>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</si>
  <si>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</si>
  <si>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</si>
  <si>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</si>
  <si>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</si>
  <si>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</si>
  <si>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</si>
  <si>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</si>
  <si>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</si>
  <si>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</si>
  <si>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</si>
  <si>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</si>
  <si>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</si>
  <si>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</si>
  <si>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</si>
  <si>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</si>
  <si>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</si>
  <si>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</si>
  <si>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</si>
  <si>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</si>
  <si>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</si>
  <si>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</si>
  <si>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</si>
  <si>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</si>
  <si>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</si>
  <si>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</si>
  <si>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</si>
  <si>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</si>
  <si>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</si>
  <si>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</si>
  <si>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</si>
  <si>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</si>
  <si>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</si>
  <si>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</si>
  <si>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</si>
  <si>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</si>
  <si>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</si>
  <si>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</si>
  <si>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</si>
  <si>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</si>
  <si>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</si>
  <si>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</si>
  <si>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</si>
  <si>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</si>
  <si>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</si>
  <si>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</si>
  <si>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</si>
  <si>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</si>
  <si>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</si>
  <si>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</si>
  <si>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</si>
  <si>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</si>
  <si>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</si>
  <si>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</si>
  <si>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</si>
  <si>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</si>
  <si>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</si>
  <si>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</si>
  <si>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</si>
  <si>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</si>
  <si>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</si>
  <si>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</si>
  <si>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</si>
  <si>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</si>
  <si>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</si>
  <si>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</si>
  <si>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</si>
  <si>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</si>
  <si>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</si>
  <si>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</si>
  <si>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</si>
  <si>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</si>
  <si>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</si>
  <si>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</si>
  <si>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</si>
  <si>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</si>
  <si>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</si>
  <si>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</si>
  <si>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</si>
  <si>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</si>
  <si>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</si>
  <si>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</si>
  <si>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</si>
  <si>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</si>
  <si>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</si>
  <si>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</si>
  <si>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</si>
  <si>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</si>
  <si>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</si>
  <si>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</si>
  <si>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</si>
  <si>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</si>
  <si>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</si>
  <si>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</si>
  <si>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</si>
  <si>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</si>
  <si>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</si>
  <si>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</si>
  <si>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</si>
  <si>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</si>
  <si>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</si>
  <si>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</si>
  <si>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</si>
  <si>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</si>
  <si>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</si>
  <si>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</si>
  <si>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</si>
  <si>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</si>
  <si>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</si>
  <si>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</si>
  <si>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</si>
  <si>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</si>
  <si>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</si>
  <si>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</si>
  <si>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</si>
  <si>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</si>
  <si>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</si>
  <si>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</si>
  <si>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</si>
  <si>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</si>
  <si>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</si>
  <si>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</si>
  <si>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</si>
  <si>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</si>
  <si>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</si>
  <si>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</si>
  <si>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</si>
  <si>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</si>
  <si>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</si>
  <si>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</si>
  <si>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</si>
  <si>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</si>
  <si>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</si>
  <si>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</si>
  <si>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</si>
  <si>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</si>
  <si>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</si>
  <si>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</si>
  <si>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</si>
  <si>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</si>
  <si>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</si>
  <si>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</si>
  <si>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</si>
  <si>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</si>
  <si>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</si>
  <si>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</si>
  <si>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</si>
  <si>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</si>
  <si>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</si>
  <si>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</si>
  <si>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</si>
  <si>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</si>
  <si>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</si>
  <si>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</si>
  <si>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</si>
  <si>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</si>
  <si>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</si>
  <si>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</si>
  <si>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</si>
  <si>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</si>
  <si>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</si>
  <si>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</si>
  <si>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</si>
  <si>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</si>
  <si>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</si>
  <si>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</si>
  <si>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</si>
  <si>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</si>
  <si>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</si>
  <si>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</si>
  <si>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</si>
  <si>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</si>
  <si>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</si>
  <si>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</si>
  <si>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</si>
  <si>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</si>
  <si>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</si>
  <si>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</si>
  <si>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</si>
  <si>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</si>
  <si>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</si>
  <si>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</si>
  <si>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</si>
  <si>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</si>
  <si>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</si>
  <si>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</si>
  <si>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</si>
  <si>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</si>
  <si>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</si>
  <si>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</si>
  <si>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</si>
  <si>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</si>
  <si>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</si>
  <si>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</si>
  <si>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</si>
  <si>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</si>
  <si>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</si>
  <si>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</si>
  <si>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</si>
  <si>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</si>
  <si>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</si>
  <si>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</si>
  <si>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</si>
  <si>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</si>
  <si>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</si>
  <si>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</si>
  <si>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</si>
  <si>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</si>
  <si>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</si>
  <si>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</si>
  <si>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</si>
  <si>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</si>
  <si>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</si>
  <si>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</si>
  <si>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</si>
  <si>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</si>
  <si>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</si>
  <si>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</si>
  <si>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</si>
  <si>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</si>
  <si>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</si>
  <si>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</si>
  <si>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</si>
  <si>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</si>
  <si>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</si>
  <si>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</si>
  <si>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</si>
  <si>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</si>
  <si>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</si>
  <si>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</si>
  <si>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</si>
  <si>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</si>
  <si>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</si>
  <si>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</si>
  <si>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</si>
  <si>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</si>
  <si>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</si>
  <si>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</si>
  <si>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</si>
  <si>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</si>
  <si>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</si>
  <si>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</si>
  <si>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</si>
  <si>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</si>
  <si>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</si>
  <si>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</si>
  <si>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</si>
  <si>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</si>
  <si>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</si>
  <si>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</si>
  <si>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</si>
  <si>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</si>
  <si>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</si>
  <si>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</si>
  <si>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</si>
  <si>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</si>
  <si>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</si>
  <si>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</si>
  <si>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</si>
  <si>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</si>
  <si>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</si>
  <si>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</si>
  <si>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</si>
  <si>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</si>
  <si>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</si>
  <si>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</si>
  <si>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</si>
  <si>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</si>
  <si>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</si>
  <si>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</si>
  <si>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</si>
  <si>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</si>
  <si>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</si>
  <si>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</si>
  <si>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</si>
  <si>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</si>
  <si>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</si>
  <si>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</si>
  <si>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</si>
  <si>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</si>
  <si>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</si>
  <si>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</si>
  <si>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</si>
  <si>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</si>
  <si>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</si>
  <si>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</si>
  <si>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</si>
  <si>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</si>
  <si>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</si>
  <si>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</si>
  <si>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</si>
  <si>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</si>
  <si>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</si>
  <si>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</si>
  <si>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</si>
  <si>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</si>
  <si>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</si>
  <si>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</si>
  <si>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</si>
  <si>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</si>
  <si>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</si>
  <si>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</si>
  <si>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</si>
  <si>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</si>
  <si>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</si>
  <si>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</si>
  <si>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</si>
  <si>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</si>
  <si>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</si>
  <si>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</si>
  <si>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</si>
  <si>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</si>
  <si>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</si>
  <si>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</si>
  <si>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</si>
  <si>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</si>
  <si>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</si>
  <si>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</si>
  <si>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</si>
  <si>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</si>
  <si>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</si>
  <si>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</si>
  <si>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</si>
  <si>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</si>
  <si>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</si>
  <si>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</si>
  <si>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</si>
  <si>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</si>
  <si>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</si>
  <si>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</si>
  <si>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</si>
  <si>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</si>
  <si>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</si>
  <si>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</si>
  <si>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</si>
  <si>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</si>
  <si>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</si>
  <si>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</si>
  <si>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</si>
  <si>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</si>
  <si>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</si>
  <si>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</si>
  <si>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</si>
  <si>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</si>
  <si>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</si>
  <si>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</si>
  <si>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</si>
  <si>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</si>
  <si>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</si>
  <si>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</si>
  <si>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</si>
  <si>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</si>
  <si>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</si>
  <si>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</si>
  <si>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</si>
  <si>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</si>
  <si>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</si>
  <si>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</si>
  <si>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</si>
  <si>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</si>
  <si>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</si>
  <si>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</si>
  <si>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</si>
  <si>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</si>
  <si>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</si>
  <si>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</si>
  <si>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</si>
  <si>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</si>
  <si>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</si>
  <si>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</si>
  <si>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</si>
  <si>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</si>
  <si>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</si>
  <si>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</si>
  <si>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</si>
  <si>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</si>
  <si>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</si>
  <si>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</si>
  <si>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</si>
  <si>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</si>
  <si>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</si>
  <si>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</si>
  <si>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</si>
  <si>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</si>
  <si>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</si>
  <si>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</si>
  <si>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</si>
  <si>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</si>
  <si>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</si>
  <si>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</si>
  <si>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</si>
  <si>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</si>
  <si>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</si>
  <si>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</si>
  <si>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</si>
  <si>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</si>
  <si>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</si>
  <si>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</si>
  <si>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</si>
  <si>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</si>
  <si>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</si>
  <si>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</si>
  <si>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</si>
  <si>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</si>
  <si>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</si>
  <si>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</si>
  <si>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</si>
  <si>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</si>
  <si>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</si>
  <si>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</si>
  <si>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</si>
  <si>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</si>
  <si>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</si>
  <si>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</si>
  <si>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</si>
  <si>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</si>
  <si>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</si>
  <si>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</si>
  <si>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</si>
  <si>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</si>
  <si>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</si>
  <si>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</si>
  <si>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</si>
  <si>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</si>
  <si>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</si>
  <si>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</si>
  <si>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</si>
  <si>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</si>
  <si>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</si>
  <si>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</si>
  <si>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</si>
  <si>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</si>
  <si>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</si>
  <si>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</si>
  <si>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</si>
  <si>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</si>
  <si>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</si>
  <si>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</si>
  <si>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</si>
  <si>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</si>
  <si>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</si>
  <si>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</si>
  <si>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</si>
  <si>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</si>
  <si>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</si>
  <si>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</si>
  <si>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</si>
  <si>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</si>
  <si>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</si>
  <si>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</si>
  <si>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</si>
  <si>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</si>
  <si>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</si>
  <si>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</si>
  <si>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</si>
  <si>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</si>
  <si>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</si>
  <si>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</si>
  <si>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</si>
  <si>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</si>
  <si>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</si>
  <si>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</si>
  <si>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</si>
  <si>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</si>
  <si>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</si>
  <si>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</si>
  <si>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</si>
  <si>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</si>
  <si>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</si>
  <si>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</si>
  <si>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</si>
  <si>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</si>
  <si>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</si>
  <si>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</si>
  <si>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</si>
  <si>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</si>
  <si>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</si>
  <si>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</si>
  <si>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</si>
  <si>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</si>
  <si>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</si>
  <si>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</si>
  <si>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</si>
  <si>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</si>
  <si>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</si>
  <si>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</si>
  <si>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</si>
  <si>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</si>
  <si>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</si>
  <si>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</si>
  <si>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</si>
  <si>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</si>
  <si>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</si>
  <si>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</si>
  <si>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</si>
  <si>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</si>
  <si>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</si>
  <si>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</si>
  <si>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</si>
  <si>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</si>
  <si>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</si>
  <si>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</si>
  <si>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</si>
  <si>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</si>
  <si>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</si>
  <si>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</si>
  <si>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</si>
  <si>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</si>
  <si>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</si>
  <si>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</si>
  <si>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</si>
  <si>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</si>
  <si>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</si>
  <si>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</si>
  <si>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</si>
  <si>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</si>
  <si>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</si>
  <si>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</si>
  <si>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</si>
  <si>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</si>
  <si>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</si>
  <si>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</si>
  <si>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</si>
  <si>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</si>
  <si>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</si>
  <si>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</si>
  <si>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</si>
  <si>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</si>
  <si>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</si>
  <si>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</si>
  <si>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</si>
  <si>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</si>
  <si>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</si>
  <si>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</si>
  <si>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</si>
  <si>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</si>
  <si>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</si>
  <si>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</si>
  <si>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</si>
  <si>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</si>
  <si>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</si>
  <si>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</si>
  <si>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</si>
  <si>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</si>
  <si>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</si>
  <si>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</si>
  <si>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</si>
  <si>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</si>
  <si>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</si>
  <si>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</si>
  <si>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</si>
  <si>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</si>
  <si>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</si>
  <si>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</si>
  <si>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</si>
  <si>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</si>
  <si>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</si>
  <si>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</si>
  <si>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</si>
  <si>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</si>
  <si>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</si>
  <si>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</si>
  <si>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</si>
  <si>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</si>
  <si>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</si>
  <si>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</si>
  <si>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</si>
  <si>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</si>
  <si>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</si>
  <si>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</si>
  <si>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</si>
  <si>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</si>
  <si>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</si>
  <si>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</si>
  <si>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</si>
  <si>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</si>
  <si>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</si>
  <si>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</si>
  <si>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</si>
  <si>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</si>
  <si>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</si>
  <si>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</si>
  <si>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</si>
  <si>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</si>
  <si>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</si>
  <si>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</si>
  <si>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</si>
  <si>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</si>
  <si>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</si>
  <si>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</si>
  <si>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</si>
  <si>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</si>
  <si>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</si>
  <si>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</si>
  <si>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</si>
  <si>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</si>
  <si>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</si>
  <si>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</si>
  <si>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</si>
  <si>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</si>
  <si>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</si>
  <si>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</si>
  <si>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</si>
  <si>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</si>
  <si>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</si>
  <si>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</si>
  <si>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</si>
  <si>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</si>
  <si>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</si>
  <si>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</si>
  <si>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</si>
  <si>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</si>
  <si>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</si>
  <si>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</si>
  <si>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</si>
  <si>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</si>
  <si>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</si>
  <si>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</si>
  <si>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</si>
  <si>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</si>
  <si>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</si>
  <si>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</si>
  <si>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</si>
  <si>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</si>
  <si>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</si>
  <si>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</si>
  <si>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</si>
  <si>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</si>
  <si>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</si>
  <si>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</si>
  <si>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</si>
  <si>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</si>
  <si>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</si>
  <si>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</si>
  <si>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</si>
  <si>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</si>
  <si>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</si>
  <si>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</si>
  <si>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</si>
  <si>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</si>
  <si>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</si>
  <si>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</si>
  <si>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</si>
  <si>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</si>
  <si>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</si>
  <si>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</si>
  <si>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</si>
  <si>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</si>
  <si>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</si>
  <si>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</si>
  <si>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</si>
  <si>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</si>
  <si>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</si>
  <si>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</si>
  <si>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</si>
  <si>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</si>
  <si>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</si>
  <si>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</si>
  <si>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</si>
  <si>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</si>
  <si>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</si>
  <si>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</si>
  <si>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</si>
  <si>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</si>
  <si>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</si>
  <si>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</si>
  <si>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</si>
  <si>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</si>
  <si>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</si>
  <si>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</si>
  <si>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</si>
  <si>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</si>
  <si>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</si>
  <si>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</si>
  <si>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</si>
  <si>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</si>
  <si>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</si>
  <si>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</si>
  <si>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</si>
  <si>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</si>
  <si>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</si>
  <si>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</si>
  <si>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</si>
  <si>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</si>
  <si>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</si>
  <si>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</si>
  <si>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</si>
  <si>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</si>
  <si>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</si>
  <si>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</si>
  <si>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</si>
  <si>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</si>
  <si>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</si>
  <si>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</si>
  <si>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</si>
  <si>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</si>
  <si>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</si>
  <si>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</si>
  <si>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</si>
  <si>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</si>
  <si>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</si>
  <si>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</si>
  <si>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</si>
  <si>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</si>
  <si>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</si>
  <si>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</si>
  <si>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</si>
  <si>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</si>
  <si>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</si>
  <si>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</si>
  <si>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</si>
  <si>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</si>
  <si>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</si>
  <si>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</si>
  <si>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</si>
  <si>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</si>
  <si>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</si>
  <si>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</si>
  <si>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</si>
  <si>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</si>
  <si>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</si>
  <si>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</si>
  <si>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</si>
  <si>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</si>
  <si>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</si>
  <si>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</si>
  <si>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</si>
  <si>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</si>
  <si>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</si>
  <si>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</si>
  <si>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</si>
  <si>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</si>
  <si>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</si>
  <si>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</si>
  <si>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</si>
  <si>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</si>
  <si>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</si>
  <si>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</si>
  <si>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</si>
  <si>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</si>
  <si>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</si>
  <si>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</si>
  <si>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</si>
  <si>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</si>
  <si>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</si>
  <si>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</si>
  <si>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</si>
  <si>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</si>
  <si>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</si>
  <si>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</si>
  <si>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</si>
  <si>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</si>
  <si>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</si>
  <si>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</si>
  <si>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</si>
  <si>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</si>
  <si>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</si>
  <si>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</si>
  <si>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</si>
  <si>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</si>
  <si>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</si>
  <si>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</si>
  <si>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</si>
  <si>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</si>
  <si>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</si>
  <si>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</si>
  <si>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</si>
  <si>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</si>
  <si>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</si>
  <si>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</si>
  <si>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</si>
  <si>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</si>
  <si>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</si>
  <si>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</si>
  <si>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</si>
  <si>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</si>
  <si>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</si>
  <si>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</si>
  <si>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</si>
  <si>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</si>
  <si>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</si>
  <si>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</si>
  <si>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</si>
  <si>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</si>
  <si>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</si>
  <si>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</si>
  <si>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</si>
  <si>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</si>
  <si>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</si>
  <si>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</si>
  <si>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</si>
  <si>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</si>
  <si>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</si>
  <si>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</si>
  <si>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</si>
  <si>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</si>
  <si>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</si>
  <si>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</si>
  <si>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</si>
  <si>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</si>
  <si>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</si>
  <si>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</si>
  <si>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</si>
  <si>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</si>
  <si>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</si>
  <si>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</si>
  <si>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</si>
  <si>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</si>
  <si>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</si>
  <si>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</si>
  <si>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</si>
  <si>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</si>
  <si>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</si>
  <si>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</si>
  <si>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</si>
  <si>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</si>
  <si>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</si>
  <si>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</si>
  <si>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</si>
  <si>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</si>
  <si>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</si>
  <si>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</si>
  <si>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</si>
  <si>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</si>
  <si>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</si>
  <si>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</si>
  <si>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</si>
  <si>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</si>
  <si>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</si>
  <si>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</si>
  <si>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</si>
  <si>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</si>
  <si>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</si>
  <si>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</si>
  <si>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</si>
  <si>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</si>
  <si>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</si>
  <si>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</si>
  <si>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</si>
  <si>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</si>
  <si>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</si>
  <si>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</si>
  <si>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</si>
  <si>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</si>
  <si>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</si>
  <si>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</si>
  <si>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</si>
  <si>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</si>
  <si>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</si>
  <si>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</si>
  <si>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</si>
  <si>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</si>
  <si>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</si>
  <si>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</si>
  <si>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</si>
  <si>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</si>
  <si>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</si>
  <si>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</si>
  <si>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</si>
  <si>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</si>
  <si>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</si>
  <si>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</si>
  <si>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</si>
  <si>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</si>
  <si>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</si>
  <si>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</si>
  <si>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</si>
  <si>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</si>
  <si>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</si>
  <si>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</si>
  <si>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</si>
  <si>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</si>
  <si>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</si>
  <si>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</si>
  <si>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</si>
  <si>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</si>
  <si>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</si>
  <si>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</si>
  <si>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</si>
  <si>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</si>
  <si>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</si>
  <si>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</si>
  <si>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</si>
  <si>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</si>
  <si>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</si>
  <si>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</si>
  <si>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</si>
  <si>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</si>
  <si>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</si>
  <si>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</si>
  <si>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</si>
  <si>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</si>
  <si>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</si>
  <si>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</si>
  <si>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</si>
  <si>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</si>
  <si>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</si>
  <si>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</si>
  <si>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</si>
  <si>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</si>
  <si>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</si>
  <si>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</si>
  <si>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</si>
  <si>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</si>
  <si>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</si>
  <si>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</si>
  <si>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</si>
  <si>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</si>
  <si>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</si>
  <si>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</si>
  <si>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</si>
  <si>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</si>
  <si>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</si>
  <si>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</si>
  <si>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</si>
  <si>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</si>
  <si>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</si>
  <si>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</si>
  <si>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</si>
  <si>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</si>
  <si>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</si>
  <si>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</si>
  <si>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</si>
  <si>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</si>
  <si>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</si>
  <si>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</si>
  <si>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</si>
  <si>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</si>
  <si>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</si>
  <si>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</si>
  <si>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</si>
  <si>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</si>
  <si>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</si>
  <si>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</si>
  <si>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</si>
  <si>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</si>
  <si>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</si>
  <si>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</si>
  <si>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</si>
  <si>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</si>
  <si>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</si>
  <si>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</si>
  <si>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</si>
  <si>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</si>
  <si>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</si>
  <si>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</si>
  <si>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</si>
  <si>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</si>
  <si>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</si>
  <si>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</si>
  <si>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</si>
  <si>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</si>
  <si>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</si>
  <si>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</si>
  <si>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</si>
  <si>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</si>
  <si>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</si>
  <si>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</si>
  <si>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</si>
  <si>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</si>
  <si>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</si>
  <si>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</si>
  <si>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</si>
  <si>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</si>
  <si>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</si>
  <si>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</si>
  <si>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</si>
  <si>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</si>
  <si>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</si>
  <si>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</si>
  <si>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</si>
  <si>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</si>
  <si>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</si>
  <si>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</si>
  <si>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</si>
  <si>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</si>
  <si>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</si>
  <si>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</si>
  <si>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</si>
  <si>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</si>
  <si>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</si>
  <si>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</si>
  <si>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</si>
  <si>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</si>
  <si>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</si>
  <si>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</si>
  <si>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</si>
  <si>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</si>
  <si>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</si>
  <si>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</si>
  <si>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</si>
  <si>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</si>
  <si>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</si>
  <si>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</si>
  <si>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</si>
  <si>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</si>
  <si>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</si>
  <si>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</si>
  <si>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</si>
  <si>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</si>
  <si>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</si>
  <si>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</si>
  <si>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</si>
  <si>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</si>
  <si>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</si>
  <si>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</si>
  <si>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</si>
  <si>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</si>
  <si>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</si>
  <si>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</si>
  <si>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</si>
  <si>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</si>
  <si>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</si>
  <si>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</si>
  <si>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</si>
  <si>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</si>
  <si>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</si>
  <si>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</si>
  <si>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</si>
  <si>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</si>
  <si>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</si>
  <si>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</si>
  <si>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</si>
  <si>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</si>
  <si>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</si>
  <si>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</si>
  <si>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</si>
  <si>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</si>
  <si>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</si>
  <si>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</si>
  <si>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</si>
  <si>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</si>
  <si>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</si>
  <si>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</si>
  <si>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</si>
  <si>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</si>
  <si>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</si>
  <si>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</si>
  <si>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</si>
  <si>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</si>
  <si>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</si>
  <si>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</si>
  <si>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</si>
  <si>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</si>
  <si>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</si>
  <si>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</si>
  <si>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</si>
  <si>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</si>
  <si>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</si>
  <si>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</si>
  <si>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</si>
  <si>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</si>
  <si>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</si>
  <si>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</si>
  <si>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</si>
  <si>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</si>
  <si>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</si>
  <si>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</si>
  <si>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</si>
  <si>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</si>
  <si>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</si>
  <si>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</si>
  <si>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</si>
  <si>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</si>
  <si>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</si>
  <si>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</si>
  <si>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</si>
  <si>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</si>
  <si>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</si>
  <si>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</si>
  <si>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</si>
  <si>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</si>
  <si>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</si>
  <si>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</si>
  <si>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</si>
  <si>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</si>
  <si>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</si>
  <si>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</si>
  <si>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</si>
  <si>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</si>
  <si>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</si>
  <si>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</si>
  <si>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</si>
  <si>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</si>
  <si>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</si>
  <si>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</si>
  <si>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</si>
  <si>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</si>
  <si>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</si>
  <si>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</si>
  <si>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</si>
  <si>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</si>
  <si>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</si>
  <si>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</si>
  <si>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</si>
  <si>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</si>
  <si>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</si>
  <si>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</si>
  <si>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</si>
  <si>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</si>
  <si>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</si>
  <si>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</si>
  <si>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</si>
  <si>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</si>
  <si>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</si>
  <si>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</si>
  <si>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</si>
  <si>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</si>
  <si>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</si>
  <si>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</si>
  <si>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</si>
  <si>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</si>
  <si>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</si>
  <si>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</si>
  <si>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</si>
  <si>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</si>
  <si>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</si>
  <si>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</si>
  <si>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</si>
  <si>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</si>
  <si>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</si>
  <si>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</si>
  <si>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</si>
  <si>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</si>
  <si>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</si>
  <si>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</si>
  <si>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</si>
  <si>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</si>
  <si>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</si>
  <si>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</si>
  <si>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</si>
  <si>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</si>
  <si>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</si>
  <si>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</si>
  <si>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</si>
  <si>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</si>
  <si>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</si>
  <si>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</si>
  <si>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</si>
  <si>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</si>
  <si>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</si>
  <si>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</si>
  <si>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</si>
  <si>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</si>
  <si>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</si>
  <si>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</si>
  <si>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</si>
  <si>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</si>
  <si>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</si>
  <si>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</si>
  <si>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</si>
  <si>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</si>
  <si>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</si>
  <si>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</si>
  <si>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</si>
  <si>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</si>
  <si>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</si>
  <si>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</si>
  <si>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</si>
  <si>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</si>
  <si>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</si>
  <si>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</si>
  <si>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</si>
  <si>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</si>
  <si>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</si>
  <si>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</si>
  <si>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</si>
  <si>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</si>
  <si>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</si>
  <si>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</si>
  <si>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</si>
  <si>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</si>
  <si>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</si>
  <si>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</si>
  <si>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</si>
  <si>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</si>
  <si>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</si>
  <si>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</si>
  <si>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</si>
  <si>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</si>
  <si>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</si>
  <si>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</si>
  <si>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</si>
  <si>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</si>
  <si>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</si>
  <si>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</si>
  <si>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</si>
  <si>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</si>
  <si>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</si>
  <si>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</si>
  <si>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</si>
  <si>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</si>
  <si>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</si>
  <si>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</si>
  <si>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</si>
  <si>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</si>
  <si>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</si>
  <si>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</si>
  <si>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</si>
  <si>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</si>
  <si>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</si>
  <si>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</si>
  <si>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</si>
  <si>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</si>
  <si>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</si>
  <si>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</si>
  <si>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</si>
  <si>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</si>
  <si>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</si>
  <si>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</si>
  <si>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</si>
  <si>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</si>
  <si>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</si>
  <si>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</si>
  <si>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</si>
  <si>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</si>
  <si>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</si>
  <si>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</si>
  <si>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</si>
  <si>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</si>
  <si>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</si>
  <si>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</si>
  <si>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</si>
  <si>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</si>
  <si>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</si>
  <si>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</si>
  <si>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</si>
  <si>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</si>
  <si>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</si>
  <si>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</si>
  <si>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</si>
  <si>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</si>
  <si>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</si>
  <si>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</si>
  <si>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</si>
  <si>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</si>
  <si>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</si>
  <si>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</si>
  <si>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</si>
  <si>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</si>
  <si>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</si>
  <si>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</si>
  <si>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</si>
  <si>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</si>
  <si>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</si>
  <si>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</si>
  <si>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</si>
  <si>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</si>
  <si>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</si>
  <si>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</si>
  <si>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</si>
  <si>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</si>
  <si>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</si>
  <si>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</si>
  <si>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</si>
  <si>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</si>
  <si>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</si>
  <si>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</si>
  <si>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</si>
  <si>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</si>
  <si>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</si>
  <si>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</si>
  <si>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</si>
  <si>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</si>
  <si>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</si>
  <si>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</si>
  <si>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</si>
  <si>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</si>
  <si>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</si>
  <si>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</si>
  <si>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</si>
  <si>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</si>
  <si>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</si>
  <si>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</si>
  <si>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</si>
  <si>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</si>
  <si>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</si>
  <si>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</si>
  <si>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</si>
  <si>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</si>
  <si>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</si>
  <si>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</si>
  <si>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</si>
  <si>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</si>
  <si>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</si>
  <si>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</si>
  <si>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</si>
  <si>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</si>
  <si>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</si>
  <si>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</si>
  <si>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</si>
  <si>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</si>
  <si>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</si>
  <si>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</si>
  <si>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</si>
  <si>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</si>
  <si>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</si>
  <si>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</si>
  <si>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</si>
  <si>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</si>
  <si>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</si>
  <si>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</si>
  <si>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</si>
  <si>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</si>
  <si>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</si>
  <si>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</si>
  <si>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</si>
  <si>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</si>
  <si>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</si>
  <si>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</si>
  <si>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</si>
  <si>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</si>
  <si>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</si>
  <si>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</si>
  <si>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</si>
  <si>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</si>
  <si>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</si>
  <si>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</si>
  <si>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</si>
  <si>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</si>
  <si>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</si>
  <si>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</si>
  <si>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</si>
  <si>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</si>
  <si>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</si>
  <si>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</si>
  <si>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</si>
  <si>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</si>
  <si>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</si>
  <si>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</si>
  <si>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</si>
  <si>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</si>
  <si>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</si>
  <si>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</si>
  <si>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</si>
  <si>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</si>
  <si>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</si>
  <si>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</si>
  <si>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</si>
  <si>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</si>
  <si>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</si>
  <si>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</si>
  <si>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</si>
  <si>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</si>
  <si>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</si>
  <si>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</si>
  <si>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</si>
  <si>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</si>
  <si>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</si>
  <si>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</si>
  <si>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</si>
  <si>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</si>
  <si>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</si>
  <si>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</si>
  <si>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</si>
  <si>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</si>
  <si>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</si>
  <si>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</si>
  <si>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</si>
  <si>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</si>
  <si>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</si>
  <si>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</si>
  <si>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</si>
  <si>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</si>
  <si>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</si>
  <si>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</si>
  <si>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</si>
  <si>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</si>
  <si>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</si>
  <si>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</si>
  <si>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</si>
  <si>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</si>
  <si>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</si>
  <si>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</si>
  <si>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</si>
  <si>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</si>
  <si>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</si>
  <si>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</si>
  <si>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</si>
  <si>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</si>
  <si>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</si>
  <si>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</si>
  <si>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</si>
  <si>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</si>
  <si>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</si>
  <si>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</si>
  <si>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</si>
  <si>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</si>
  <si>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</si>
  <si>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</si>
  <si>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</si>
  <si>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</si>
  <si>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</si>
  <si>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</si>
  <si>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</si>
  <si>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</si>
  <si>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</si>
  <si>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</si>
  <si>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</si>
  <si>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</si>
  <si>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</si>
  <si>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</si>
  <si>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</si>
  <si>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</si>
  <si>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</si>
  <si>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</si>
  <si>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</si>
  <si>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</si>
  <si>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</si>
  <si>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</si>
  <si>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</si>
  <si>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</si>
  <si>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</si>
  <si>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</si>
  <si>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</si>
  <si>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</si>
  <si>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</si>
  <si>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</si>
  <si>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</si>
  <si>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</si>
  <si>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</si>
  <si>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</si>
  <si>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</si>
  <si>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</si>
  <si>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</si>
  <si>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</si>
  <si>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</si>
  <si>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</si>
  <si>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</si>
  <si>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</si>
  <si>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</si>
  <si>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</si>
  <si>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</si>
  <si>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</si>
  <si>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</si>
  <si>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</si>
  <si>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</si>
  <si>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</si>
  <si>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</si>
  <si>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</si>
  <si>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</si>
  <si>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</si>
  <si>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</si>
  <si>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</si>
  <si>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</si>
  <si>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</si>
  <si>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</si>
  <si>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</si>
  <si>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</si>
  <si>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</si>
  <si>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</si>
  <si>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</si>
  <si>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</si>
  <si>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</si>
  <si>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</si>
  <si>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</si>
  <si>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</si>
  <si>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</si>
  <si>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</si>
  <si>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</si>
  <si>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</si>
  <si>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</si>
  <si>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</si>
  <si>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</si>
  <si>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</si>
  <si>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</si>
  <si>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</si>
  <si>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</si>
  <si>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</si>
  <si>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</si>
  <si>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</si>
  <si>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</si>
  <si>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</si>
  <si>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</si>
  <si>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</si>
  <si>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</si>
  <si>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</si>
  <si>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</si>
  <si>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</si>
  <si>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</si>
  <si>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</si>
  <si>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</si>
  <si>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</si>
  <si>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</si>
  <si>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</si>
  <si>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</si>
  <si>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</si>
  <si>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</si>
  <si>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</si>
  <si>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</si>
  <si>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</si>
  <si>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</si>
  <si>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</si>
  <si>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</si>
  <si>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</si>
  <si>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</si>
  <si>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</si>
  <si>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</si>
  <si>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</si>
  <si>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</si>
  <si>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</si>
  <si>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</si>
  <si>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</si>
  <si>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</si>
  <si>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</si>
  <si>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</si>
  <si>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</si>
  <si>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</si>
  <si>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</si>
  <si>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</si>
  <si>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</si>
  <si>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</si>
  <si>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</si>
  <si>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</si>
  <si>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</si>
  <si>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</si>
  <si>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</si>
  <si>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</si>
  <si>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</si>
  <si>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</si>
  <si>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</si>
  <si>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</si>
  <si>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</si>
  <si>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</si>
  <si>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</si>
  <si>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</si>
  <si>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</si>
  <si>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</si>
  <si>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</si>
  <si>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</si>
  <si>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</si>
  <si>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</si>
  <si>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</si>
  <si>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</si>
  <si>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</si>
  <si>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</si>
  <si>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</si>
  <si>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</si>
  <si>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</si>
  <si>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</si>
  <si>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</si>
  <si>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</si>
  <si>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</si>
  <si>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</si>
  <si>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</si>
  <si>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</si>
  <si>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</si>
  <si>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</si>
  <si>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</si>
  <si>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</si>
  <si>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</si>
  <si>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</si>
  <si>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</si>
  <si>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</si>
  <si>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</si>
  <si>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</si>
  <si>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</si>
  <si>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</si>
  <si>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</si>
  <si>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</si>
  <si>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</si>
  <si>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</si>
  <si>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</si>
  <si>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</si>
  <si>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</si>
  <si>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</si>
  <si>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</si>
  <si>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</si>
  <si>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</si>
  <si>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</si>
  <si>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</si>
  <si>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</si>
  <si>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</si>
  <si>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</si>
  <si>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</si>
  <si>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</si>
  <si>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</si>
  <si>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</si>
  <si>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</si>
  <si>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</si>
  <si>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</si>
  <si>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</si>
  <si>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</si>
  <si>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</si>
  <si>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</si>
  <si>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</si>
  <si>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</si>
  <si>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</si>
  <si>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</si>
  <si>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</si>
  <si>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</si>
  <si>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</si>
  <si>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</si>
  <si>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</si>
  <si>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</si>
  <si>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</si>
  <si>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</si>
  <si>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</si>
  <si>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</si>
  <si>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</si>
  <si>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</si>
  <si>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</si>
  <si>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</si>
  <si>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</si>
  <si>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</si>
  <si>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</si>
  <si>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</si>
  <si>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</si>
  <si>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</si>
  <si>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</si>
  <si>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</si>
  <si>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</si>
  <si>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</si>
  <si>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</si>
  <si>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</si>
  <si>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</si>
  <si>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</si>
  <si>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</si>
  <si>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</si>
  <si>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</si>
  <si>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</si>
  <si>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</si>
  <si>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</si>
  <si>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</si>
  <si>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</si>
  <si>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</si>
  <si>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</si>
  <si>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</si>
  <si>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</si>
  <si>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</si>
  <si>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</si>
  <si>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</si>
  <si>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</si>
  <si>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</si>
  <si>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</si>
  <si>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</si>
  <si>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</si>
  <si>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</si>
  <si>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</si>
  <si>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</si>
  <si>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</si>
  <si>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</si>
  <si>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</si>
  <si>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</si>
  <si>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</si>
  <si>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</si>
  <si>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</si>
  <si>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</si>
  <si>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</si>
  <si>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</si>
  <si>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</si>
  <si>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</si>
  <si>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</si>
  <si>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</si>
  <si>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</si>
  <si>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</si>
  <si>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</si>
  <si>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</si>
  <si>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</si>
  <si>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</si>
  <si>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</si>
  <si>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</si>
  <si>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</si>
  <si>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</si>
  <si>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</si>
  <si>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</si>
  <si>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</si>
  <si>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</si>
  <si>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</si>
  <si>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</si>
  <si>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</si>
  <si>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</si>
  <si>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</si>
  <si>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</si>
  <si>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</si>
  <si>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</si>
  <si>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</si>
  <si>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</si>
  <si>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</si>
  <si>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</si>
  <si>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</si>
  <si>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</si>
  <si>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</si>
  <si>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</si>
  <si>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</si>
  <si>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</si>
  <si>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</si>
  <si>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</si>
  <si>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</si>
  <si>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</si>
  <si>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</si>
  <si>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</si>
  <si>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</si>
  <si>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</si>
  <si>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</si>
  <si>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</si>
  <si>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</si>
  <si>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</si>
  <si>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</si>
  <si>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</si>
  <si>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</si>
  <si>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</si>
  <si>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</si>
  <si>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</si>
  <si>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</si>
  <si>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</si>
  <si>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</si>
  <si>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</si>
  <si>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</si>
  <si>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</si>
  <si>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</si>
  <si>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</si>
  <si>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</si>
  <si>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</si>
  <si>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</si>
  <si>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</si>
  <si>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</si>
  <si>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</si>
  <si>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</si>
  <si>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</si>
  <si>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</si>
  <si>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</si>
  <si>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</si>
  <si>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</si>
  <si>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</si>
  <si>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</si>
  <si>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</si>
  <si>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</si>
  <si>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</si>
  <si>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</si>
  <si>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</si>
  <si>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</si>
  <si>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</si>
  <si>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</si>
  <si>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</si>
  <si>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</si>
  <si>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</si>
  <si>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</si>
  <si>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</si>
  <si>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</si>
  <si>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</si>
  <si>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</si>
  <si>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</si>
  <si>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</si>
  <si>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</si>
  <si>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</si>
  <si>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</si>
  <si>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</si>
  <si>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</si>
  <si>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</si>
  <si>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</si>
  <si>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</si>
  <si>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</si>
  <si>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</si>
  <si>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</si>
  <si>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</si>
  <si>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</si>
  <si>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</si>
  <si>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</si>
  <si>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</si>
  <si>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</si>
  <si>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</si>
  <si>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</si>
  <si>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</si>
  <si>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</si>
  <si>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</si>
  <si>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</si>
  <si>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</si>
  <si>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</si>
  <si>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</si>
  <si>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</si>
  <si>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</si>
  <si>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</si>
  <si>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</si>
  <si>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</si>
  <si>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</si>
  <si>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</si>
  <si>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</si>
  <si>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</si>
  <si>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</si>
  <si>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</si>
  <si>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</si>
  <si>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</si>
  <si>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</si>
  <si>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</si>
  <si>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</si>
  <si>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</si>
  <si>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</si>
  <si>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</si>
  <si>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</si>
  <si>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</si>
  <si>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</si>
  <si>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</si>
  <si>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</si>
  <si>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</si>
  <si>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</si>
  <si>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</si>
  <si>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</si>
  <si>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</si>
  <si>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</si>
  <si>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</si>
  <si>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</si>
  <si>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</si>
  <si>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</si>
  <si>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</si>
  <si>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</si>
  <si>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</si>
  <si>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</si>
  <si>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</si>
  <si>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</si>
  <si>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</si>
  <si>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</si>
  <si>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</si>
  <si>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</si>
  <si>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</si>
  <si>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</si>
  <si>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</si>
  <si>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</si>
  <si>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</si>
  <si>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</si>
  <si>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</si>
  <si>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</si>
  <si>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</si>
  <si>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</si>
  <si>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</si>
  <si>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</si>
  <si>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</si>
  <si>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</si>
  <si>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</si>
  <si>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</si>
  <si>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</si>
  <si>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</si>
  <si>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</si>
  <si>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</si>
  <si>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</si>
  <si>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</si>
  <si>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</si>
  <si>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</si>
  <si>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</si>
  <si>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</si>
  <si>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</si>
  <si>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</si>
  <si>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</si>
  <si>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</si>
  <si>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</si>
  <si>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</si>
  <si>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</si>
  <si>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</si>
  <si>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</si>
  <si>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</si>
  <si>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</si>
  <si>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</si>
  <si>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</si>
  <si>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</si>
  <si>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</si>
  <si>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</si>
  <si>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</si>
  <si>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</si>
  <si>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</si>
  <si>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</si>
  <si>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</si>
  <si>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</si>
  <si>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</si>
  <si>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</si>
  <si>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</si>
  <si>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</si>
  <si>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</si>
  <si>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</si>
  <si>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</si>
  <si>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</si>
  <si>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</si>
  <si>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</si>
  <si>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</si>
  <si>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</si>
  <si>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</si>
  <si>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</si>
  <si>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</si>
  <si>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</si>
  <si>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</si>
  <si>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</si>
  <si>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</si>
  <si>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</si>
  <si>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</si>
  <si>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</si>
  <si>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</si>
  <si>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</si>
  <si>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</si>
  <si>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</si>
  <si>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</si>
  <si>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</si>
  <si>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</si>
  <si>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</si>
  <si>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</si>
  <si>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</si>
  <si>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</si>
  <si>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</si>
  <si>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</si>
  <si>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</si>
  <si>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</si>
  <si>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</si>
  <si>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</si>
  <si>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</si>
  <si>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</si>
  <si>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</si>
  <si>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</si>
  <si>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</si>
  <si>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</si>
  <si>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</si>
  <si>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</si>
  <si>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</si>
  <si>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</si>
  <si>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</si>
  <si>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</si>
  <si>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</si>
  <si>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</si>
  <si>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</si>
  <si>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</si>
  <si>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</si>
  <si>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</si>
  <si>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</si>
  <si>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</si>
  <si>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</si>
  <si>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</si>
  <si>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</si>
  <si>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</si>
  <si>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</si>
  <si>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</si>
  <si>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</si>
  <si>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</si>
  <si>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</si>
  <si>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</si>
  <si>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</si>
  <si>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</si>
  <si>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</si>
  <si>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</si>
  <si>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</si>
  <si>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</si>
  <si>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</si>
  <si>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</si>
  <si>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</si>
  <si>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</si>
  <si>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</si>
  <si>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</si>
  <si>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</si>
  <si>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</si>
  <si>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</si>
  <si>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</si>
  <si>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</si>
  <si>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</si>
  <si>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</si>
  <si>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</si>
  <si>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</si>
  <si>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</si>
  <si>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</si>
  <si>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</si>
  <si>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</si>
  <si>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</si>
  <si>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</si>
  <si>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</si>
  <si>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</si>
  <si>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</si>
  <si>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</si>
  <si>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</si>
  <si>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</si>
  <si>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</si>
  <si>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</si>
  <si>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</si>
  <si>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</si>
  <si>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</si>
  <si>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</si>
  <si>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</si>
  <si>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</si>
  <si>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</si>
  <si>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</si>
  <si>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</si>
  <si>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</si>
  <si>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</si>
  <si>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</si>
  <si>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</si>
  <si>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</si>
  <si>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</si>
  <si>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</si>
  <si>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</si>
  <si>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</si>
  <si>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</si>
  <si>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</si>
  <si>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</si>
  <si>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</si>
  <si>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</si>
  <si>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</si>
  <si>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</si>
  <si>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</si>
  <si>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</si>
  <si>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</si>
  <si>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</si>
  <si>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</si>
  <si>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</si>
  <si>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</si>
  <si>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</si>
  <si>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</si>
  <si>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</si>
  <si>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</si>
  <si>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</si>
  <si>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</si>
  <si>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</si>
  <si>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</si>
  <si>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</si>
  <si>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</si>
  <si>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</si>
  <si>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</si>
  <si>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</si>
  <si>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</si>
  <si>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</si>
  <si>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</si>
  <si>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</si>
  <si>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</si>
  <si>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</si>
  <si>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</si>
  <si>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</si>
  <si>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</si>
  <si>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</si>
  <si>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</si>
  <si>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</si>
  <si>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</si>
  <si>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</si>
  <si>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</si>
  <si>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</si>
  <si>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</si>
  <si>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</si>
  <si>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</si>
  <si>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</si>
  <si>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</si>
  <si>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</si>
  <si>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</si>
  <si>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</si>
  <si>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</si>
  <si>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</si>
  <si>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</si>
  <si>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</si>
  <si>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</si>
  <si>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</si>
  <si>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</si>
  <si>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</si>
  <si>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</si>
  <si>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</si>
  <si>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</si>
  <si>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</si>
  <si>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</si>
  <si>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</si>
  <si>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</si>
  <si>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</si>
  <si>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</si>
  <si>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</si>
  <si>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</si>
  <si>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</si>
  <si>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</si>
  <si>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</si>
  <si>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</si>
  <si>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</si>
  <si>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</si>
  <si>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</si>
  <si>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</si>
  <si>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</si>
  <si>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</si>
  <si>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</si>
  <si>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</si>
  <si>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</si>
  <si>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</si>
  <si>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</si>
  <si>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</si>
  <si>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</si>
  <si>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</si>
  <si>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</si>
  <si>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</si>
  <si>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</si>
  <si>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</si>
  <si>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</si>
  <si>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</si>
  <si>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</si>
  <si>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</si>
  <si>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</si>
  <si>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</si>
  <si>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</si>
  <si>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</si>
  <si>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</si>
  <si>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</si>
  <si>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</si>
  <si>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</si>
  <si>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</si>
  <si>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</si>
  <si>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</si>
  <si>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</si>
  <si>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</si>
  <si>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</si>
  <si>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</si>
  <si>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</si>
  <si>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</si>
  <si>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</si>
  <si>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</si>
  <si>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</si>
  <si>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</si>
  <si>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</si>
  <si>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</si>
  <si>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</si>
  <si>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</si>
  <si>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</si>
  <si>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</si>
  <si>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</si>
  <si>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</si>
  <si>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</si>
  <si>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</si>
  <si>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</si>
  <si>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</si>
  <si>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</si>
  <si>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</si>
  <si>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</si>
  <si>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</si>
  <si>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</si>
  <si>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</si>
  <si>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</si>
  <si>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</si>
  <si>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</si>
  <si>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</si>
  <si>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</si>
  <si>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</si>
  <si>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</si>
  <si>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</si>
  <si>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</si>
  <si>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</si>
  <si>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</si>
  <si>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</si>
  <si>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</si>
  <si>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</si>
  <si>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</si>
  <si>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</si>
  <si>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</si>
  <si>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</si>
  <si>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</si>
  <si>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</si>
  <si>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</si>
  <si>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</si>
  <si>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</si>
  <si>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</si>
  <si>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</si>
  <si>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</si>
  <si>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</si>
  <si>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</si>
  <si>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</si>
  <si>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</si>
  <si>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</si>
  <si>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</si>
  <si>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</si>
  <si>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</si>
  <si>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</si>
  <si>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</si>
  <si>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</si>
  <si>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</si>
  <si>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</si>
  <si>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</si>
  <si>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</si>
  <si>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</si>
  <si>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</si>
  <si>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</si>
  <si>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</si>
  <si>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</si>
  <si>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</si>
  <si>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</si>
  <si>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</si>
  <si>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</si>
  <si>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</si>
  <si>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</si>
  <si>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</si>
  <si>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</si>
  <si>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</si>
  <si>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</si>
  <si>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</si>
  <si>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</si>
  <si>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</si>
  <si>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</si>
  <si>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</si>
  <si>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</si>
  <si>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</si>
  <si>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</si>
  <si>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</si>
  <si>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</si>
  <si>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</si>
  <si>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</si>
  <si>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</si>
  <si>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</si>
  <si>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</si>
  <si>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</si>
  <si>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</si>
  <si>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</si>
  <si>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</si>
  <si>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</si>
  <si>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</si>
  <si>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</si>
  <si>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</si>
  <si>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</si>
  <si>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</si>
  <si>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</si>
  <si>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</si>
  <si>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</si>
  <si>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</si>
  <si>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</si>
  <si>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</si>
  <si>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</si>
  <si>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</si>
  <si>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</si>
  <si>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</si>
  <si>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</si>
  <si>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</si>
  <si>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</si>
  <si>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</si>
  <si>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</si>
  <si>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</si>
  <si>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</si>
  <si>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</si>
  <si>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</si>
  <si>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</si>
  <si>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</si>
  <si>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</si>
  <si>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</si>
  <si>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</si>
  <si>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</si>
  <si>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</si>
  <si>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</si>
  <si>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</si>
  <si>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</si>
  <si>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</si>
  <si>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</si>
  <si>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</si>
  <si>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</si>
  <si>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</si>
  <si>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</si>
  <si>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</si>
  <si>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</si>
  <si>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</si>
  <si>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</si>
  <si>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</si>
  <si>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</si>
  <si>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</si>
  <si>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</si>
  <si>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</si>
  <si>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</si>
  <si>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</si>
  <si>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</si>
  <si>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</si>
  <si>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</si>
  <si>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</si>
  <si>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</si>
  <si>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</si>
  <si>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</si>
  <si>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</si>
  <si>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</si>
  <si>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</si>
  <si>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</si>
  <si>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</si>
  <si>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</si>
  <si>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</si>
  <si>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</si>
  <si>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</si>
  <si>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</si>
  <si>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</si>
  <si>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</si>
  <si>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</si>
  <si>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</si>
  <si>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</si>
  <si>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</si>
  <si>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</si>
  <si>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</si>
  <si>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</si>
  <si>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</si>
  <si>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</si>
  <si>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</si>
  <si>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</si>
  <si>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</si>
  <si>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</si>
  <si>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</si>
  <si>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</si>
  <si>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</si>
  <si>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</si>
  <si>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</si>
  <si>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</si>
  <si>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</si>
  <si>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</si>
  <si>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</si>
  <si>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</si>
  <si>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</si>
  <si>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</si>
  <si>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</si>
  <si>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</si>
  <si>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</si>
  <si>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</si>
  <si>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</si>
  <si>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</si>
  <si>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</si>
  <si>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</si>
  <si>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</si>
  <si>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</si>
  <si>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</si>
  <si>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</si>
  <si>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</si>
  <si>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</si>
  <si>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</si>
  <si>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</si>
  <si>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</si>
  <si>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</si>
  <si>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</si>
  <si>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</si>
  <si>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</si>
  <si>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</si>
  <si>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</si>
  <si>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</si>
  <si>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</si>
  <si>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</si>
  <si>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</si>
  <si>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</si>
  <si>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</si>
  <si>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</si>
  <si>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</si>
  <si>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</si>
  <si>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</si>
  <si>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</si>
  <si>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</si>
  <si>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</si>
  <si>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</si>
  <si>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</si>
  <si>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</si>
  <si>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</si>
  <si>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</si>
  <si>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</si>
  <si>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</si>
  <si>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</si>
  <si>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</si>
  <si>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</si>
  <si>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</si>
  <si>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</si>
  <si>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</si>
  <si>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</si>
  <si>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</si>
  <si>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</si>
  <si>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</si>
  <si>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</si>
  <si>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</si>
  <si>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</si>
  <si>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</si>
  <si>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</si>
  <si>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</si>
  <si>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</si>
  <si>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</si>
  <si>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</si>
  <si>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</si>
  <si>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</si>
  <si>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</si>
  <si>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</si>
  <si>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</si>
  <si>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</si>
  <si>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</si>
  <si>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</si>
  <si>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</si>
  <si>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</si>
  <si>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</si>
  <si>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</si>
  <si>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</si>
  <si>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</si>
  <si>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</si>
  <si>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</si>
  <si>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</si>
  <si>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</si>
  <si>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</si>
  <si>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</si>
  <si>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</si>
  <si>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</si>
  <si>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</si>
  <si>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</si>
  <si>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</si>
  <si>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</si>
  <si>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</si>
  <si>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</si>
  <si>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</si>
  <si>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</si>
  <si>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</si>
  <si>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</si>
  <si>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</si>
  <si>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</si>
  <si>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</si>
  <si>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</si>
  <si>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</si>
  <si>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</si>
  <si>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</si>
  <si>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</si>
  <si>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</si>
  <si>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</si>
  <si>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</si>
  <si>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</si>
  <si>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</si>
  <si>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</si>
  <si>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</si>
  <si>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</si>
  <si>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</si>
  <si>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</si>
  <si>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</si>
  <si>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</si>
  <si>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</si>
  <si>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</si>
  <si>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</si>
  <si>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</si>
  <si>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</si>
  <si>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</si>
  <si>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</si>
  <si>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</si>
  <si>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</si>
  <si>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</si>
  <si>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</si>
  <si>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</si>
  <si>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</si>
  <si>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</si>
  <si>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</si>
  <si>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</si>
  <si>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</si>
  <si>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</si>
  <si>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</si>
  <si>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</si>
  <si>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</si>
  <si>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</si>
  <si>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</si>
  <si>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</si>
  <si>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</si>
  <si>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</si>
  <si>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</si>
  <si>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</si>
  <si>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</si>
  <si>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</si>
  <si>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</si>
  <si>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</si>
  <si>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</si>
  <si>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</si>
  <si>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</si>
  <si>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</si>
  <si>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</si>
  <si>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</si>
  <si>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</si>
  <si>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</si>
  <si>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</si>
  <si>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</si>
  <si>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</si>
  <si>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</si>
  <si>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</si>
  <si>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</si>
  <si>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</si>
  <si>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</si>
  <si>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</si>
  <si>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</si>
  <si>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</si>
  <si>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</si>
  <si>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</si>
  <si>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</si>
  <si>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</si>
  <si>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</si>
  <si>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</si>
  <si>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</si>
  <si>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</si>
  <si>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</si>
  <si>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</si>
  <si>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</si>
  <si>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</si>
  <si>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</si>
  <si>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</si>
  <si>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</si>
  <si>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</si>
  <si>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</si>
  <si>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</si>
  <si>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</si>
  <si>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</si>
  <si>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</si>
  <si>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</si>
  <si>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</si>
  <si>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</si>
  <si>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</si>
  <si>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</si>
  <si>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</si>
  <si>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</si>
  <si>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</si>
  <si>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</si>
  <si>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</si>
  <si>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</si>
  <si>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</si>
  <si>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</si>
  <si>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</si>
  <si>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</si>
  <si>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</si>
  <si>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</si>
  <si>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</si>
  <si>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</si>
  <si>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</si>
  <si>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</si>
  <si>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</si>
  <si>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</si>
  <si>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</si>
  <si>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</si>
  <si>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</si>
  <si>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</si>
  <si>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</si>
  <si>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</si>
  <si>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</si>
  <si>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</si>
  <si>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</si>
  <si>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</si>
  <si>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</si>
  <si>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</si>
  <si>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</si>
  <si>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</si>
  <si>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</si>
  <si>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</si>
  <si>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</si>
  <si>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</si>
  <si>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</si>
  <si>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</si>
  <si>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</si>
  <si>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</si>
  <si>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</si>
  <si>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</si>
  <si>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</si>
  <si>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</si>
  <si>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</si>
  <si>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</si>
  <si>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</si>
  <si>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</si>
  <si>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</si>
  <si>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</si>
  <si>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</si>
  <si>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</si>
  <si>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</si>
  <si>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</si>
  <si>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</si>
  <si>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</si>
  <si>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</si>
  <si>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</si>
  <si>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</si>
  <si>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</si>
  <si>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</si>
  <si>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</si>
  <si>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</si>
  <si>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</si>
  <si>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</si>
  <si>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</si>
  <si>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</si>
  <si>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</si>
  <si>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</si>
  <si>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</si>
  <si>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</si>
  <si>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</si>
  <si>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</si>
  <si>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</si>
  <si>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</si>
  <si>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</si>
  <si>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</si>
  <si>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</si>
  <si>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</si>
  <si>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</si>
  <si>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</si>
  <si>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</si>
  <si>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</si>
  <si>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</si>
  <si>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</si>
  <si>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</si>
  <si>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</si>
  <si>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</si>
  <si>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</si>
  <si>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</si>
  <si>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</si>
  <si>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</si>
  <si>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</si>
  <si>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</si>
  <si>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</si>
  <si>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</si>
  <si>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</si>
  <si>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</si>
  <si>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</si>
  <si>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</si>
  <si>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</si>
  <si>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</si>
  <si>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</si>
  <si>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</si>
  <si>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</si>
  <si>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</si>
  <si>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</si>
  <si>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</si>
  <si>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</si>
  <si>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</si>
  <si>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</si>
  <si>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</si>
  <si>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</si>
  <si>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</si>
  <si>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</si>
  <si>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</si>
  <si>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</si>
  <si>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</si>
  <si>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</si>
  <si>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</si>
  <si>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</si>
  <si>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</si>
  <si>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</si>
  <si>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</si>
  <si>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</si>
  <si>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</si>
  <si>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</si>
  <si>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</si>
  <si>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</si>
  <si>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</si>
  <si>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</si>
  <si>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</si>
  <si>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</si>
  <si>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</si>
  <si>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</si>
  <si>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</si>
  <si>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</si>
  <si>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</si>
  <si>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</si>
  <si>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</si>
  <si>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</si>
  <si>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</si>
  <si>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</si>
  <si>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</si>
  <si>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</si>
  <si>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</si>
  <si>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</si>
  <si>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</si>
  <si>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</si>
  <si>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</si>
  <si>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</si>
  <si>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</si>
  <si>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</si>
  <si>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</si>
  <si>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</si>
  <si>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</si>
  <si>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</si>
  <si>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</si>
  <si>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</si>
  <si>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</si>
  <si>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</si>
  <si>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</si>
  <si>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</si>
  <si>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</si>
  <si>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</si>
  <si>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</si>
  <si>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</si>
  <si>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</si>
  <si>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</si>
  <si>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</si>
  <si>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</si>
  <si>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</si>
  <si>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</si>
  <si>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</si>
  <si>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</si>
  <si>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</si>
  <si>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</si>
  <si>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</si>
  <si>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</si>
  <si>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</si>
  <si>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</si>
  <si>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</si>
  <si>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</si>
  <si>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</si>
  <si>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</si>
  <si>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</si>
  <si>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</si>
  <si>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</si>
  <si>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</si>
  <si>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</si>
  <si>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</si>
  <si>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</si>
  <si>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</si>
  <si>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</si>
  <si>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</si>
  <si>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</si>
  <si>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</si>
  <si>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</si>
  <si>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</si>
  <si>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</si>
  <si>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</si>
  <si>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</si>
  <si>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</si>
  <si>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</si>
  <si>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</si>
  <si>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</si>
  <si>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</si>
  <si>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</si>
  <si>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</si>
  <si>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</si>
  <si>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</si>
  <si>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</si>
  <si>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</si>
  <si>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</si>
  <si>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</si>
  <si>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</si>
  <si>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</si>
  <si>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</si>
  <si>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</si>
  <si>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</si>
  <si>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</si>
  <si>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</si>
  <si>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</si>
  <si>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</si>
  <si>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</si>
  <si>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</si>
  <si>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</si>
  <si>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</si>
  <si>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</si>
  <si>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</si>
  <si>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</si>
  <si>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</si>
  <si>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</si>
  <si>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</si>
  <si>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</si>
  <si>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</si>
  <si>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</si>
  <si>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</si>
  <si>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</si>
  <si>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</si>
  <si>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</si>
  <si>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</si>
  <si>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</si>
  <si>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</si>
  <si>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</si>
  <si>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</si>
  <si>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</si>
  <si>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</si>
  <si>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</si>
  <si>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</si>
  <si>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</si>
  <si>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</si>
  <si>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</si>
  <si>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</si>
  <si>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</si>
  <si>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</si>
  <si>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</si>
  <si>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</si>
  <si>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</si>
  <si>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</si>
  <si>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</si>
  <si>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</si>
  <si>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</si>
  <si>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</si>
  <si>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</si>
  <si>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</si>
  <si>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</si>
  <si>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</si>
  <si>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</si>
  <si>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</si>
  <si>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</si>
  <si>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</si>
  <si>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</si>
  <si>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</si>
  <si>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</si>
  <si>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</si>
  <si>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</si>
  <si>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</si>
  <si>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</si>
  <si>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</si>
  <si>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</si>
  <si>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</si>
  <si>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</si>
  <si>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</si>
  <si>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</si>
  <si>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</si>
  <si>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</si>
  <si>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</si>
  <si>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</si>
  <si>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</si>
  <si>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</si>
  <si>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</si>
  <si>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</si>
  <si>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</si>
  <si>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</si>
  <si>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</si>
  <si>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</si>
  <si>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</si>
  <si>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</si>
  <si>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</si>
  <si>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</si>
  <si>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</si>
  <si>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</si>
  <si>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</si>
  <si>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</si>
  <si>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</si>
  <si>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</si>
  <si>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</si>
  <si>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</si>
  <si>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</si>
  <si>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</si>
  <si>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</si>
  <si>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</si>
  <si>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</si>
  <si>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</si>
  <si>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</si>
  <si>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</si>
  <si>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</si>
  <si>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</si>
  <si>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</si>
  <si>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</si>
  <si>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</si>
  <si>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</si>
  <si>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</si>
  <si>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</si>
  <si>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</si>
  <si>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</si>
  <si>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</si>
  <si>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</si>
  <si>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</si>
  <si>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</si>
  <si>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</si>
  <si>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</si>
  <si>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</si>
  <si>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</si>
  <si>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</si>
  <si>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</si>
  <si>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</si>
  <si>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</si>
  <si>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</si>
  <si>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</si>
  <si>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</si>
  <si>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</si>
  <si>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</si>
  <si>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</si>
  <si>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</si>
  <si>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</si>
  <si>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</si>
  <si>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</si>
  <si>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</si>
  <si>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</si>
  <si>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</si>
  <si>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</si>
  <si>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</si>
  <si>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</si>
  <si>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</si>
  <si>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</si>
  <si>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</si>
  <si>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</si>
  <si>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</si>
  <si>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</si>
  <si>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</si>
  <si>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</si>
  <si>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</si>
  <si>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</si>
  <si>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</si>
  <si>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</si>
  <si>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</si>
  <si>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</si>
  <si>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</si>
  <si>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</si>
  <si>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</si>
  <si>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</si>
  <si>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</si>
  <si>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</si>
  <si>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</si>
  <si>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</si>
  <si>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</si>
  <si>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</si>
  <si>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</si>
  <si>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</si>
  <si>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</si>
  <si>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</si>
  <si>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</si>
  <si>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</si>
  <si>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</si>
  <si>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</si>
  <si>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</si>
  <si>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</si>
  <si>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</si>
  <si>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</si>
  <si>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</si>
  <si>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</si>
  <si>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</si>
  <si>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</si>
  <si>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</si>
  <si>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</si>
  <si>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</si>
  <si>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</si>
  <si>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</si>
  <si>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</si>
  <si>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</si>
  <si>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</si>
  <si>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</si>
  <si>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</si>
  <si>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</si>
  <si>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</si>
  <si>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</si>
  <si>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</si>
  <si>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</si>
  <si>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</si>
  <si>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</si>
  <si>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</si>
  <si>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</si>
  <si>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</si>
  <si>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</si>
  <si>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</si>
  <si>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</si>
  <si>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</si>
  <si>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</si>
  <si>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</si>
  <si>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</si>
  <si>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</si>
  <si>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</si>
  <si>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</si>
  <si>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</si>
  <si>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</si>
  <si>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</si>
  <si>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</si>
  <si>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</si>
  <si>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</si>
  <si>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</si>
  <si>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</si>
  <si>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</si>
  <si>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</si>
  <si>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</si>
  <si>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</si>
  <si>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</si>
  <si>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</si>
  <si>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</si>
  <si>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</si>
  <si>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</si>
  <si>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</si>
  <si>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</si>
  <si>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</si>
  <si>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</si>
  <si>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</si>
  <si>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</si>
  <si>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</si>
  <si>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</si>
  <si>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</si>
  <si>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</si>
  <si>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</si>
  <si>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</si>
  <si>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</si>
  <si>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</si>
  <si>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</si>
  <si>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</si>
  <si>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</si>
  <si>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</si>
  <si>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</si>
  <si>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</si>
  <si>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</si>
  <si>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</si>
  <si>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</si>
  <si>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</si>
  <si>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</si>
  <si>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</si>
  <si>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</si>
  <si>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</si>
  <si>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</si>
  <si>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</si>
  <si>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</si>
  <si>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</si>
  <si>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</si>
  <si>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</si>
  <si>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</si>
  <si>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</si>
  <si>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</si>
  <si>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</si>
  <si>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</si>
  <si>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</si>
  <si>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</si>
  <si>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</si>
  <si>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</si>
  <si>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</si>
  <si>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</si>
  <si>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</si>
  <si>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</si>
  <si>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</si>
  <si>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</si>
  <si>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</si>
  <si>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</si>
  <si>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</si>
  <si>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</si>
  <si>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</si>
  <si>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</si>
  <si>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</si>
  <si>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</si>
  <si>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</si>
  <si>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</si>
  <si>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</si>
  <si>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</si>
  <si>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</si>
  <si>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</si>
  <si>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</si>
  <si>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</si>
  <si>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</si>
  <si>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</si>
  <si>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</si>
  <si>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</si>
  <si>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</si>
  <si>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</si>
  <si>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</si>
  <si>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</si>
  <si>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</si>
  <si>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</si>
  <si>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</si>
  <si>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</si>
  <si>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</si>
  <si>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</si>
  <si>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</si>
  <si>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</si>
  <si>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</si>
  <si>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</si>
  <si>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</si>
  <si>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</si>
  <si>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</si>
  <si>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</si>
  <si>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</si>
  <si>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</si>
  <si>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</si>
  <si>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</si>
  <si>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</si>
  <si>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</si>
  <si>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</si>
  <si>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</si>
  <si>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</si>
  <si>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</si>
  <si>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</si>
  <si>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</si>
  <si>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</si>
  <si>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</si>
  <si>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</si>
  <si>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</si>
  <si>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</si>
  <si>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</si>
  <si>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</si>
  <si>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</si>
  <si>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</si>
  <si>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</si>
  <si>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</si>
  <si>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</si>
  <si>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</si>
  <si>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</si>
  <si>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</si>
  <si>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</si>
  <si>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</si>
  <si>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</si>
  <si>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</si>
  <si>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</si>
  <si>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</si>
  <si>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</si>
  <si>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</si>
  <si>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</si>
  <si>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</si>
  <si>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</si>
  <si>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</si>
  <si>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</si>
  <si>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</si>
  <si>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</si>
  <si>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</si>
  <si>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</si>
  <si>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</si>
  <si>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</si>
  <si>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</si>
  <si>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</si>
  <si>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</si>
  <si>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</si>
  <si>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</si>
  <si>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</si>
  <si>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</si>
  <si>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</si>
  <si>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</si>
  <si>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</si>
  <si>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</si>
  <si>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</si>
  <si>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</si>
  <si>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</si>
  <si>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</si>
  <si>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</si>
  <si>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</si>
  <si>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</si>
  <si>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</si>
  <si>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</si>
  <si>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</si>
  <si>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</si>
  <si>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</si>
  <si>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</si>
  <si>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</si>
  <si>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</si>
  <si>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</si>
  <si>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</si>
  <si>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</si>
  <si>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</si>
  <si>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</si>
  <si>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</si>
  <si>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</si>
  <si>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</si>
  <si>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</si>
  <si>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</si>
  <si>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</si>
  <si>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</si>
  <si>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</si>
  <si>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</si>
  <si>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</si>
  <si>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</si>
  <si>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</si>
  <si>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</si>
  <si>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</si>
  <si>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</si>
  <si>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</si>
  <si>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</si>
  <si>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</si>
  <si>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</si>
  <si>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</si>
  <si>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</si>
  <si>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</si>
  <si>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</si>
  <si>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</si>
  <si>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</si>
  <si>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</si>
  <si>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</si>
  <si>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</si>
  <si>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</si>
  <si>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</si>
  <si>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</si>
  <si>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</si>
  <si>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</si>
  <si>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</si>
  <si>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</si>
  <si>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</si>
  <si>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</si>
  <si>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</si>
  <si>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</si>
  <si>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</si>
  <si>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</si>
  <si>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</si>
  <si>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</si>
  <si>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</si>
  <si>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</si>
  <si>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</si>
  <si>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</si>
  <si>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</si>
  <si>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</si>
  <si>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</si>
  <si>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</si>
  <si>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</si>
  <si>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</si>
  <si>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</si>
  <si>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</si>
  <si>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</si>
  <si>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</si>
  <si>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</si>
  <si>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</si>
  <si>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</si>
  <si>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</si>
  <si>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</si>
  <si>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</si>
  <si>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</si>
  <si>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</si>
  <si>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</si>
  <si>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</si>
  <si>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</si>
  <si>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</si>
  <si>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</si>
  <si>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</si>
  <si>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</si>
  <si>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</si>
  <si>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</si>
  <si>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</si>
  <si>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</si>
  <si>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</si>
  <si>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</si>
  <si>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</si>
  <si>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</si>
  <si>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</si>
  <si>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</si>
  <si>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</si>
  <si>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</si>
  <si>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</si>
  <si>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</si>
  <si>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</si>
  <si>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</si>
  <si>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</si>
  <si>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</si>
  <si>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</si>
  <si>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</si>
  <si>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</si>
  <si>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</si>
  <si>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</si>
  <si>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</si>
  <si>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</si>
  <si>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</si>
  <si>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</si>
  <si>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</si>
  <si>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</si>
  <si>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</si>
  <si>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</si>
  <si>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</si>
  <si>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</si>
  <si>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</si>
  <si>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</si>
  <si>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</si>
  <si>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</si>
  <si>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</si>
  <si>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</si>
  <si>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</si>
  <si>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</si>
  <si>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</si>
  <si>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</si>
  <si>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</si>
  <si>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</si>
  <si>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</si>
  <si>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</si>
  <si>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</si>
  <si>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</si>
  <si>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</si>
  <si>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</si>
  <si>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</si>
  <si>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</si>
  <si>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</si>
  <si>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</si>
  <si>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</si>
  <si>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</si>
  <si>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</si>
  <si>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</si>
  <si>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</si>
  <si>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</si>
  <si>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</si>
  <si>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</si>
  <si>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</si>
  <si>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</si>
  <si>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</si>
  <si>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</si>
  <si>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</si>
  <si>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</si>
  <si>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</si>
  <si>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</si>
  <si>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</si>
  <si>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</si>
  <si>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</si>
  <si>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</si>
  <si>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</si>
  <si>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</si>
  <si>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</si>
  <si>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</si>
  <si>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</si>
  <si>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</si>
  <si>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</si>
  <si>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</si>
  <si>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</si>
  <si>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</si>
  <si>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</si>
  <si>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</si>
  <si>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</si>
  <si>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</si>
  <si>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</si>
  <si>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</si>
  <si>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</si>
  <si>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</si>
  <si>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</si>
  <si>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</si>
  <si>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</si>
  <si>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</si>
  <si>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</si>
  <si>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</si>
  <si>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</si>
  <si>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</si>
  <si>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</si>
  <si>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</si>
  <si>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</si>
  <si>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</si>
  <si>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</si>
  <si>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</si>
  <si>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</si>
  <si>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</si>
  <si>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</si>
  <si>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</si>
  <si>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</si>
  <si>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</si>
  <si>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</si>
  <si>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</si>
  <si>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</si>
  <si>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</si>
  <si>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</si>
  <si>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</si>
  <si>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</si>
  <si>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</si>
  <si>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</si>
  <si>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</si>
  <si>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</si>
  <si>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</si>
  <si>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</si>
  <si>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</si>
  <si>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</si>
  <si>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</si>
  <si>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</si>
  <si>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</si>
  <si>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</si>
  <si>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</si>
  <si>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</si>
  <si>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</si>
  <si>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</si>
  <si>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</si>
  <si>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</si>
  <si>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</si>
  <si>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</si>
  <si>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</si>
  <si>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</si>
  <si>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</si>
  <si>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</si>
  <si>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</si>
  <si>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</si>
  <si>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</si>
  <si>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</si>
  <si>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</si>
  <si>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</si>
  <si>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</si>
  <si>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</si>
  <si>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</si>
  <si>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</si>
  <si>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</si>
  <si>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</si>
  <si>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</si>
  <si>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</si>
  <si>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</si>
  <si>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</si>
  <si>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</si>
  <si>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</si>
  <si>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</si>
  <si>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</si>
  <si>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</si>
  <si>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</si>
  <si>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</si>
  <si>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</si>
  <si>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</si>
  <si>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</si>
  <si>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</si>
  <si>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</si>
  <si>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</si>
  <si>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</si>
  <si>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</si>
  <si>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</si>
  <si>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</si>
  <si>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</si>
  <si>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</si>
  <si>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</si>
  <si>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</si>
  <si>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</si>
  <si>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</si>
  <si>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</si>
  <si>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</si>
  <si>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</si>
  <si>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</si>
  <si>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</si>
  <si>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</si>
  <si>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</si>
  <si>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</si>
  <si>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</si>
  <si>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</si>
  <si>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</si>
  <si>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</si>
  <si>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</si>
  <si>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</si>
  <si>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</si>
  <si>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</si>
  <si>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</si>
  <si>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</si>
  <si>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</si>
  <si>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</si>
  <si>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</si>
  <si>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</si>
  <si>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</si>
  <si>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</si>
  <si>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</si>
  <si>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</si>
  <si>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</si>
  <si>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</si>
  <si>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</si>
  <si>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</si>
  <si>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</si>
  <si>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</si>
  <si>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</si>
  <si>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</si>
  <si>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</si>
  <si>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</si>
  <si>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</si>
  <si>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</si>
  <si>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</si>
  <si>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</si>
  <si>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</si>
  <si>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</si>
  <si>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</si>
  <si>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</si>
  <si>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</si>
  <si>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</si>
  <si>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</si>
  <si>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</si>
  <si>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</si>
  <si>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</si>
  <si>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</si>
  <si>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</si>
  <si>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</si>
  <si>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</si>
  <si>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</si>
  <si>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</si>
  <si>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</si>
  <si>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</si>
  <si>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</si>
  <si>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</si>
  <si>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</si>
  <si>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</si>
  <si>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</si>
  <si>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</si>
  <si>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</si>
  <si>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</si>
  <si>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</si>
  <si>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</si>
  <si>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</si>
  <si>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</si>
  <si>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</si>
  <si>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</si>
  <si>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</si>
  <si>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</si>
  <si>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</si>
  <si>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</si>
  <si>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</si>
  <si>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</si>
  <si>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</si>
  <si>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</si>
  <si>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</si>
  <si>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</si>
  <si>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</si>
  <si>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</si>
  <si>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</si>
  <si>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</si>
  <si>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</si>
  <si>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</si>
  <si>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</si>
  <si>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</si>
  <si>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</si>
  <si>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</si>
  <si>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</si>
  <si>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</si>
  <si>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</si>
  <si>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</si>
  <si>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</si>
  <si>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</si>
  <si>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</si>
  <si>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</si>
  <si>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</si>
  <si>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</si>
  <si>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</si>
  <si>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</si>
  <si>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</si>
  <si>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</si>
  <si>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</si>
  <si>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</si>
  <si>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</si>
  <si>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</si>
  <si>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</si>
  <si>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</si>
  <si>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</si>
  <si>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</si>
  <si>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</si>
  <si>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</si>
  <si>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</si>
  <si>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</si>
  <si>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</si>
  <si>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</si>
  <si>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</si>
  <si>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</si>
  <si>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</si>
  <si>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</si>
  <si>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</si>
  <si>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</si>
  <si>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</si>
  <si>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</si>
  <si>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</si>
  <si>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</si>
  <si>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</si>
  <si>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</si>
  <si>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</si>
  <si>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</si>
  <si>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</si>
  <si>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</si>
  <si>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</si>
  <si>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</si>
  <si>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</si>
  <si>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</si>
  <si>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</si>
  <si>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</si>
  <si>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</si>
  <si>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</si>
  <si>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</si>
  <si>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</si>
  <si>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</si>
  <si>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</si>
  <si>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</si>
  <si>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</si>
  <si>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</si>
  <si>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</si>
  <si>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</si>
  <si>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</si>
  <si>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</si>
  <si>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</si>
  <si>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</si>
  <si>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</si>
  <si>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</si>
  <si>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</si>
  <si>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</si>
  <si>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</si>
  <si>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</si>
  <si>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</si>
  <si>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</si>
  <si>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</si>
  <si>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</si>
  <si>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</si>
  <si>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</si>
  <si>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</si>
  <si>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</si>
  <si>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</si>
  <si>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</si>
  <si>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</si>
  <si>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</si>
  <si>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</si>
  <si>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</si>
  <si>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</si>
  <si>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</si>
  <si>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</si>
  <si>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</si>
  <si>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</si>
  <si>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</si>
  <si>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</si>
  <si>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</si>
  <si>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</si>
  <si>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</si>
  <si>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</si>
  <si>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</si>
  <si>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</si>
  <si>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</si>
  <si>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</si>
  <si>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</si>
  <si>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</si>
  <si>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</si>
  <si>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</si>
  <si>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</si>
  <si>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</si>
  <si>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</si>
  <si>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</si>
  <si>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</si>
  <si>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</si>
  <si>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</si>
  <si>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</si>
  <si>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</si>
  <si>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</si>
  <si>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</si>
  <si>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</si>
  <si>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</si>
  <si>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</si>
  <si>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</si>
  <si>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</si>
  <si>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</si>
  <si>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</si>
  <si>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</si>
  <si>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</si>
  <si>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</si>
  <si>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</si>
  <si>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</si>
  <si>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</si>
  <si>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</si>
  <si>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</si>
  <si>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</si>
  <si>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</si>
  <si>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</si>
  <si>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</si>
  <si>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</si>
  <si>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</si>
  <si>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</si>
  <si>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</si>
  <si>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</si>
  <si>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</si>
  <si>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</si>
  <si>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</si>
  <si>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</si>
  <si>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</si>
  <si>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</si>
  <si>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</si>
  <si>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</si>
  <si>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</si>
  <si>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</si>
  <si>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</si>
  <si>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</si>
  <si>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</si>
  <si>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</si>
  <si>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</si>
  <si>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</si>
  <si>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</si>
  <si>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</si>
  <si>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</si>
  <si>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</si>
  <si>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</si>
  <si>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</si>
  <si>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</si>
  <si>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</si>
  <si>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</si>
  <si>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</si>
  <si>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</si>
  <si>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</si>
  <si>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</si>
  <si>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</si>
  <si>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</si>
  <si>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</si>
  <si>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</si>
  <si>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</si>
  <si>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</si>
  <si>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</si>
  <si>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</si>
  <si>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</si>
  <si>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</si>
  <si>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</si>
  <si>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</si>
  <si>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</si>
  <si>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</si>
  <si>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</si>
  <si>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</si>
  <si>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</si>
  <si>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</si>
  <si>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</si>
  <si>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</si>
  <si>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</si>
  <si>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</si>
  <si>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</si>
  <si>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</si>
  <si>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</si>
  <si>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</si>
  <si>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</si>
  <si>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</si>
  <si>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</si>
  <si>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</si>
  <si>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</si>
  <si>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</si>
  <si>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</si>
  <si>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</si>
  <si>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</si>
  <si>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</si>
  <si>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</si>
  <si>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</si>
  <si>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</si>
  <si>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</si>
  <si>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</si>
  <si>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</si>
  <si>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</si>
  <si>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</si>
  <si>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</si>
  <si>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</si>
  <si>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</si>
  <si>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</si>
  <si>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</si>
  <si>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</si>
  <si>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</si>
  <si>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</si>
  <si>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</si>
  <si>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</si>
  <si>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</si>
  <si>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</si>
  <si>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</si>
  <si>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</si>
  <si>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</si>
  <si>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</si>
  <si>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</si>
  <si>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</si>
  <si>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</si>
  <si>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</si>
  <si>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</si>
  <si>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</si>
  <si>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</si>
  <si>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</si>
  <si>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</si>
  <si>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</si>
  <si>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</si>
  <si>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</si>
  <si>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</si>
  <si>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</si>
  <si>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</si>
  <si>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</si>
  <si>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</si>
  <si>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</si>
  <si>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</si>
  <si>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</si>
  <si>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</si>
  <si>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</si>
  <si>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</si>
  <si>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</si>
  <si>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</si>
  <si>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</si>
  <si>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</si>
  <si>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</si>
  <si>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</si>
  <si>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</si>
  <si>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</si>
  <si>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</si>
  <si>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</si>
  <si>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</si>
  <si>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</si>
  <si>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</si>
  <si>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</si>
  <si>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</si>
  <si>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</si>
  <si>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</si>
  <si>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</si>
  <si>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</si>
  <si>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</si>
  <si>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</si>
  <si>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</si>
  <si>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</si>
  <si>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</si>
  <si>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</si>
  <si>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</si>
  <si>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</si>
  <si>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</si>
  <si>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</si>
  <si>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</si>
  <si>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</si>
  <si>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</si>
  <si>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</si>
  <si>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</si>
  <si>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</si>
  <si>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</si>
  <si>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</si>
  <si>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</si>
  <si>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</si>
  <si>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</si>
  <si>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</si>
  <si>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</si>
  <si>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</si>
  <si>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</si>
  <si>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</si>
  <si>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</si>
  <si>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</si>
  <si>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</si>
  <si>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</si>
  <si>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</si>
  <si>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</si>
  <si>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</si>
  <si>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</si>
  <si>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</si>
  <si>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</si>
  <si>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</si>
  <si>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</si>
  <si>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</si>
  <si>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</si>
  <si>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</si>
  <si>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</si>
  <si>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</si>
  <si>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</si>
  <si>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</si>
  <si>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</si>
  <si>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</si>
  <si>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</si>
  <si>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</si>
  <si>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</si>
  <si>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</si>
  <si>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</si>
  <si>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</si>
  <si>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</si>
  <si>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</si>
  <si>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</si>
  <si>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</si>
  <si>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</si>
  <si>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</si>
  <si>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</si>
  <si>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</si>
  <si>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</si>
  <si>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</si>
  <si>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</si>
  <si>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</si>
  <si>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</si>
  <si>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</si>
  <si>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</si>
  <si>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</si>
  <si>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</si>
  <si>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</si>
  <si>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</si>
  <si>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</si>
  <si>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</si>
  <si>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</si>
  <si>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</si>
  <si>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</si>
  <si>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</si>
  <si>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</si>
  <si>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</si>
  <si>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</si>
  <si>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</si>
  <si>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</si>
  <si>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</si>
  <si>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</si>
  <si>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</si>
  <si>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</si>
  <si>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</si>
  <si>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</si>
  <si>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</si>
  <si>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</si>
  <si>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</si>
  <si>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</si>
  <si>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</si>
  <si>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</si>
  <si>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</si>
  <si>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</si>
  <si>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</si>
  <si>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</si>
  <si>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</si>
  <si>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</si>
  <si>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</si>
  <si>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</si>
  <si>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</si>
  <si>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</si>
  <si>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</si>
  <si>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</si>
  <si>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</si>
  <si>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</si>
  <si>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</si>
  <si>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</si>
  <si>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</si>
  <si>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</si>
  <si>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</si>
  <si>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</si>
  <si>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</si>
  <si>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</si>
  <si>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</si>
  <si>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</si>
  <si>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</si>
  <si>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</si>
  <si>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</si>
  <si>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</si>
  <si>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</si>
  <si>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</si>
  <si>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</si>
  <si>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</si>
  <si>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</si>
  <si>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</si>
  <si>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</si>
  <si>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</si>
  <si>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</si>
  <si>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</si>
  <si>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</si>
  <si>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</si>
  <si>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</si>
  <si>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</si>
  <si>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</si>
  <si>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</si>
  <si>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</si>
  <si>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</si>
  <si>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</si>
  <si>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</si>
  <si>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</si>
  <si>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</si>
  <si>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</si>
  <si>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</si>
  <si>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</si>
  <si>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</si>
  <si>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</si>
  <si>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</si>
  <si>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</si>
  <si>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</si>
  <si>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</si>
  <si>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</si>
  <si>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</si>
  <si>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</si>
  <si>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</si>
  <si>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</si>
  <si>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</si>
  <si>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</si>
  <si>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</si>
  <si>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</si>
  <si>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</si>
  <si>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</si>
  <si>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</si>
  <si>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</si>
  <si>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</si>
  <si>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</si>
  <si>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</si>
  <si>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</si>
  <si>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</si>
  <si>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</si>
  <si>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</si>
  <si>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</si>
  <si>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</si>
  <si>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</si>
  <si>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</si>
  <si>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</si>
  <si>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</si>
  <si>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</si>
  <si>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</si>
  <si>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</si>
  <si>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</si>
  <si>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</si>
  <si>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</si>
  <si>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</si>
  <si>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</si>
  <si>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</si>
  <si>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</si>
  <si>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</si>
  <si>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</si>
  <si>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</si>
  <si>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</si>
  <si>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</si>
  <si>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</si>
  <si>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</si>
  <si>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</si>
  <si>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</si>
  <si>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</si>
  <si>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</si>
  <si>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</si>
  <si>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</si>
  <si>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</si>
  <si>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</si>
  <si>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</si>
  <si>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</si>
  <si>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</si>
  <si>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</si>
  <si>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</si>
  <si>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</si>
  <si>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</si>
  <si>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</si>
  <si>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</si>
  <si>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</si>
  <si>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</si>
  <si>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</si>
  <si>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</si>
  <si>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</si>
  <si>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</si>
  <si>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</si>
  <si>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</si>
  <si>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</si>
  <si>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</si>
  <si>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</si>
  <si>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</si>
  <si>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</si>
  <si>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</si>
  <si>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</si>
  <si>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</si>
  <si>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</si>
  <si>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</si>
  <si>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</si>
  <si>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</si>
  <si>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</si>
  <si>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</si>
  <si>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</si>
  <si>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</si>
  <si>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</si>
  <si>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</si>
  <si>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</si>
  <si>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</si>
  <si>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</si>
  <si>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</si>
  <si>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</si>
  <si>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</si>
  <si>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</si>
  <si>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</si>
  <si>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</si>
  <si>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</si>
  <si>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</si>
  <si>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</si>
  <si>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</si>
  <si>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</si>
  <si>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</si>
  <si>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</si>
  <si>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</si>
  <si>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</si>
  <si>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</si>
  <si>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</si>
  <si>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</si>
  <si>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</si>
  <si>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</si>
  <si>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</si>
  <si>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</si>
  <si>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</si>
  <si>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</si>
  <si>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</si>
  <si>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</si>
  <si>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</si>
  <si>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</si>
  <si>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</si>
  <si>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</si>
  <si>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</si>
  <si>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</si>
  <si>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</si>
  <si>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</si>
  <si>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</si>
  <si>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</si>
  <si>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</si>
  <si>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</si>
  <si>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</si>
  <si>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</si>
  <si>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</si>
  <si>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</si>
  <si>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</si>
  <si>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</si>
  <si>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</si>
  <si>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</si>
  <si>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</si>
  <si>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</si>
  <si>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</si>
  <si>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</si>
  <si>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</si>
  <si>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</si>
  <si>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</si>
  <si>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</si>
  <si>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</si>
  <si>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</si>
  <si>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</si>
  <si>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</si>
  <si>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</si>
  <si>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</si>
  <si>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</si>
  <si>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</si>
  <si>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</si>
  <si>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</si>
  <si>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</si>
  <si>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</si>
  <si>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</si>
  <si>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</si>
  <si>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</si>
  <si>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</si>
  <si>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</si>
  <si>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</si>
  <si>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</si>
  <si>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</si>
  <si>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</si>
  <si>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</si>
  <si>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</si>
  <si>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</si>
  <si>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</si>
  <si>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</si>
  <si>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</si>
  <si>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</si>
  <si>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</si>
  <si>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</si>
  <si>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</si>
  <si>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</si>
  <si>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</si>
  <si>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</si>
  <si>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</si>
  <si>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</si>
  <si>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</si>
  <si>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</si>
  <si>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</si>
  <si>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</si>
  <si>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</si>
  <si>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</si>
  <si>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</si>
  <si>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</si>
  <si>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</si>
  <si>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</si>
  <si>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</si>
  <si>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</si>
  <si>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</si>
  <si>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</si>
  <si>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</si>
  <si>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</si>
  <si>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</si>
  <si>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</si>
  <si>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</si>
  <si>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</si>
  <si>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</si>
  <si>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</si>
  <si>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</si>
  <si>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</si>
  <si>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</si>
  <si>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</si>
  <si>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</si>
  <si>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</si>
  <si>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</si>
  <si>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</si>
  <si>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</si>
  <si>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</si>
  <si>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</si>
  <si>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</si>
  <si>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</si>
  <si>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</si>
  <si>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</si>
  <si>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</si>
  <si>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</si>
  <si>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</si>
  <si>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</si>
  <si>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</si>
  <si>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</si>
  <si>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</si>
  <si>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</si>
  <si>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</si>
  <si>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</si>
  <si>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</si>
  <si>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</si>
  <si>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</si>
  <si>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</si>
  <si>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</si>
  <si>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</si>
  <si>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</si>
  <si>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</si>
  <si>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</si>
  <si>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</si>
  <si>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</si>
  <si>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</si>
  <si>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</si>
  <si>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</si>
  <si>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</si>
  <si>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</si>
  <si>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</si>
  <si>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</si>
  <si>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</si>
  <si>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</si>
  <si>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</si>
  <si>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</si>
  <si>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</si>
  <si>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</si>
  <si>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</si>
  <si>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</si>
  <si>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</si>
  <si>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</si>
  <si>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</si>
  <si>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</si>
  <si>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</si>
  <si>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</si>
  <si>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</si>
  <si>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</si>
  <si>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</si>
  <si>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</si>
  <si>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</si>
  <si>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</si>
  <si>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</si>
  <si>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</si>
  <si>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</si>
  <si>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</si>
  <si>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</si>
  <si>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</si>
  <si>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</si>
  <si>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</si>
  <si>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</si>
  <si>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</si>
  <si>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</si>
  <si>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</si>
  <si>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</si>
  <si>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</si>
  <si>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</si>
  <si>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</si>
  <si>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</si>
  <si>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</si>
  <si>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</si>
  <si>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</si>
  <si>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</si>
  <si>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</si>
  <si>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</si>
  <si>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</si>
  <si>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</si>
  <si>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</si>
  <si>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</si>
  <si>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</si>
  <si>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</si>
  <si>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</si>
  <si>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</si>
  <si>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</si>
  <si>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</si>
  <si>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</si>
  <si>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</si>
  <si>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</si>
  <si>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</si>
  <si>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</si>
  <si>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</si>
  <si>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</si>
  <si>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</si>
  <si>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</si>
  <si>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</si>
  <si>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</si>
  <si>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</si>
  <si>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</si>
  <si>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</si>
  <si>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</si>
  <si>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</si>
  <si>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</si>
  <si>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</si>
  <si>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</si>
  <si>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</si>
  <si>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</si>
  <si>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</si>
  <si>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</si>
  <si>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</si>
  <si>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</si>
  <si>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</si>
  <si>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</si>
  <si>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</si>
  <si>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</si>
  <si>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</si>
  <si>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</si>
  <si>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</si>
  <si>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</si>
  <si>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</si>
  <si>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</si>
  <si>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</si>
  <si>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</si>
  <si>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</si>
  <si>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</si>
  <si>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</si>
  <si>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</si>
  <si>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</si>
  <si>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</si>
  <si>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</si>
  <si>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</si>
  <si>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</si>
  <si>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</si>
  <si>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</si>
  <si>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</si>
  <si>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</si>
  <si>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</si>
  <si>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</si>
  <si>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</si>
  <si>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</si>
  <si>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</si>
  <si>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</si>
  <si>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</si>
  <si>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</si>
  <si>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</si>
  <si>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</si>
  <si>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</si>
  <si>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</si>
  <si>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</si>
  <si>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</si>
  <si>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</si>
  <si>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</si>
  <si>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</si>
  <si>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</si>
  <si>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</si>
  <si>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</si>
  <si>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</si>
  <si>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</si>
  <si>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</si>
  <si>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</si>
  <si>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</si>
  <si>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</si>
  <si>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</si>
  <si>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</si>
  <si>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</si>
  <si>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</si>
  <si>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</si>
  <si>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</si>
  <si>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</si>
  <si>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</si>
  <si>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</si>
  <si>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</si>
  <si>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</si>
  <si>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</si>
  <si>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</si>
  <si>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</si>
  <si>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</si>
  <si>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</si>
  <si>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</si>
  <si>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</si>
  <si>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</si>
  <si>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</si>
  <si>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</si>
  <si>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</si>
  <si>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</si>
  <si>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</si>
  <si>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</si>
  <si>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</si>
  <si>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</si>
  <si>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</si>
  <si>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</si>
  <si>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</si>
  <si>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</si>
  <si>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</si>
  <si>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</si>
  <si>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</si>
  <si>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</si>
  <si>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</si>
  <si>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</si>
  <si>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</si>
  <si>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</si>
  <si>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</si>
  <si>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</si>
  <si>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</si>
  <si>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</si>
  <si>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</si>
  <si>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</si>
  <si>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</si>
  <si>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</si>
  <si>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</si>
  <si>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</si>
  <si>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</si>
  <si>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</si>
  <si>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</si>
  <si>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</si>
  <si>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</si>
  <si>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</si>
  <si>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</si>
  <si>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</si>
  <si>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</si>
  <si>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</si>
  <si>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</si>
  <si>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</si>
  <si>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</si>
  <si>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</si>
  <si>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</si>
  <si>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</si>
  <si>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</si>
  <si>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</si>
  <si>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</si>
  <si>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</si>
  <si>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</si>
  <si>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</si>
  <si>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</si>
  <si>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</si>
  <si>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</si>
  <si>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</si>
  <si>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</si>
  <si>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</si>
  <si>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</si>
  <si>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</si>
  <si>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</si>
  <si>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</si>
  <si>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</si>
  <si>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</si>
  <si>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</si>
  <si>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</si>
  <si>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</si>
  <si>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</si>
  <si>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</si>
  <si>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</si>
  <si>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</si>
  <si>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</si>
  <si>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</si>
  <si>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</si>
  <si>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</si>
  <si>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</si>
  <si>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</si>
  <si>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</si>
  <si>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</si>
  <si>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</si>
  <si>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</si>
  <si>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</si>
  <si>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</si>
  <si>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</si>
  <si>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</si>
  <si>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</si>
  <si>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</si>
  <si>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</si>
  <si>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</si>
  <si>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</si>
  <si>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</si>
  <si>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</si>
  <si>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</si>
  <si>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</si>
  <si>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</si>
  <si>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</si>
  <si>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</si>
  <si>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</si>
  <si>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</si>
  <si>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</si>
  <si>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</si>
  <si>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</si>
  <si>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</si>
  <si>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</si>
  <si>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</si>
  <si>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</si>
  <si>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</si>
  <si>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</si>
  <si>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</si>
  <si>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</si>
  <si>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</si>
  <si>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</si>
  <si>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</si>
  <si>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</si>
  <si>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</si>
  <si>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</si>
  <si>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</si>
  <si>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</si>
  <si>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</si>
  <si>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</si>
  <si>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</si>
  <si>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</si>
  <si>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</si>
  <si>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</si>
  <si>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</si>
  <si>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</si>
  <si>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</si>
  <si>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</si>
  <si>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</si>
  <si>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</si>
  <si>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</si>
  <si>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</si>
  <si>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</si>
  <si>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</si>
  <si>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</si>
  <si>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</si>
  <si>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</si>
  <si>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</si>
  <si>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</si>
  <si>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</si>
  <si>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</si>
  <si>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</si>
  <si>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</si>
  <si>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</si>
  <si>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</si>
  <si>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</si>
  <si>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</si>
  <si>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</si>
  <si>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</si>
  <si>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</si>
  <si>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</si>
  <si>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</si>
  <si>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</si>
  <si>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</si>
  <si>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</si>
  <si>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</si>
  <si>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</si>
  <si>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</si>
  <si>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</si>
  <si>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</si>
  <si>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</si>
  <si>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</si>
  <si>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</si>
  <si>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</si>
  <si>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</si>
  <si>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</si>
  <si>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</si>
  <si>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</si>
  <si>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</si>
  <si>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</si>
  <si>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</si>
  <si>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</si>
  <si>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</si>
  <si>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</si>
  <si>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</si>
  <si>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</si>
  <si>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</si>
  <si>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</si>
  <si>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</si>
  <si>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</si>
  <si>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</si>
  <si>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</si>
  <si>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</si>
  <si>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</si>
  <si>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</si>
  <si>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</si>
  <si>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</si>
  <si>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</si>
  <si>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</si>
  <si>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</si>
  <si>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</si>
  <si>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</si>
  <si>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</si>
  <si>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</si>
  <si>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</si>
  <si>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</si>
  <si>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</si>
  <si>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</si>
  <si>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</si>
  <si>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</si>
  <si>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</si>
  <si>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</si>
  <si>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</si>
  <si>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</si>
  <si>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</si>
  <si>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</si>
  <si>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</si>
  <si>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</si>
  <si>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</si>
  <si>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</si>
  <si>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</si>
  <si>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</si>
  <si>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</si>
  <si>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</si>
  <si>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</si>
  <si>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</si>
  <si>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</si>
  <si>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</si>
  <si>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</si>
  <si>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</si>
  <si>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</si>
  <si>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</si>
  <si>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</si>
  <si>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</si>
  <si>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</si>
  <si>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</si>
  <si>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</si>
  <si>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</si>
  <si>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</si>
  <si>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</si>
  <si>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</si>
  <si>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</si>
  <si>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</si>
  <si>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</si>
  <si>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</si>
  <si>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</si>
  <si>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</si>
  <si>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</si>
  <si>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</si>
  <si>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</si>
  <si>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</si>
  <si>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</si>
  <si>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</si>
  <si>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</si>
  <si>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</si>
  <si>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</si>
  <si>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</si>
  <si>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</si>
  <si>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</si>
  <si>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</si>
  <si>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</si>
  <si>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</si>
  <si>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</si>
  <si>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</si>
  <si>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</si>
  <si>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</si>
  <si>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</si>
  <si>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</si>
  <si>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</si>
  <si>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</si>
  <si>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</si>
  <si>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</si>
  <si>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</si>
  <si>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</si>
  <si>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</si>
  <si>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</si>
  <si>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</si>
  <si>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</si>
  <si>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</si>
  <si>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</si>
  <si>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</si>
  <si>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</si>
  <si>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</si>
  <si>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</si>
  <si>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</si>
  <si>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</si>
  <si>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</si>
  <si>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</si>
  <si>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</si>
  <si>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</si>
  <si>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</si>
  <si>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</si>
  <si>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</si>
  <si>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</si>
  <si>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</si>
  <si>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</si>
  <si>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</si>
  <si>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</si>
  <si>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</si>
  <si>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</si>
  <si>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</si>
  <si>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</si>
  <si>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</si>
  <si>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</si>
  <si>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</si>
  <si>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</si>
  <si>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</si>
  <si>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</si>
  <si>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</si>
  <si>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</si>
  <si>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</si>
  <si>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</si>
  <si>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</si>
  <si>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</si>
  <si>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</si>
  <si>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</si>
  <si>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</si>
  <si>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</si>
  <si>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</si>
  <si>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</si>
  <si>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</si>
  <si>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</si>
  <si>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</si>
  <si>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</si>
  <si>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</si>
  <si>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</si>
  <si>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</si>
  <si>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</si>
  <si>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</si>
  <si>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</si>
  <si>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</si>
  <si>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</si>
  <si>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</si>
  <si>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</si>
  <si>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</si>
  <si>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</si>
  <si>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</si>
  <si>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</si>
  <si>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</si>
  <si>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</si>
  <si>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</si>
  <si>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</si>
  <si>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</si>
  <si>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</si>
  <si>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</si>
  <si>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</si>
  <si>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</si>
  <si>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</si>
  <si>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</si>
  <si>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</si>
  <si>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</si>
  <si>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</si>
  <si>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</si>
  <si>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</si>
  <si>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</si>
  <si>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</si>
  <si>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</si>
  <si>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</si>
  <si>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</si>
  <si>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</si>
  <si>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</si>
  <si>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</si>
  <si>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</si>
  <si>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</si>
  <si>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</si>
  <si>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</si>
  <si>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</si>
  <si>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</si>
  <si>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</si>
  <si>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</si>
  <si>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</si>
  <si>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</si>
  <si>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</si>
  <si>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</si>
  <si>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</si>
  <si>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</si>
  <si>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</si>
  <si>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</si>
  <si>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</si>
  <si>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</si>
  <si>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</si>
  <si>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</si>
  <si>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</si>
  <si>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</si>
  <si>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</si>
  <si>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</si>
  <si>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</si>
  <si>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</si>
  <si>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</si>
  <si>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</si>
  <si>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</si>
  <si>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</si>
  <si>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</si>
  <si>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</si>
  <si>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</si>
  <si>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</si>
  <si>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</si>
  <si>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</si>
  <si>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</si>
  <si>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</si>
  <si>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</si>
  <si>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</si>
  <si>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</si>
  <si>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</si>
  <si>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</si>
  <si>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</si>
  <si>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</si>
  <si>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</si>
  <si>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</si>
  <si>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</si>
  <si>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</si>
  <si>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</si>
  <si>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</si>
  <si>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</si>
  <si>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</si>
  <si>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</si>
  <si>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</si>
  <si>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</si>
  <si>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</si>
  <si>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</si>
  <si>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</si>
  <si>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</si>
  <si>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</si>
  <si>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</si>
  <si>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</si>
  <si>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</si>
  <si>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</si>
  <si>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</si>
  <si>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</si>
  <si>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</si>
  <si>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</si>
  <si>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</si>
  <si>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</si>
  <si>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</si>
  <si>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</si>
  <si>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</si>
  <si>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</si>
  <si>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</si>
  <si>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</si>
  <si>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</si>
  <si>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</si>
  <si>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</si>
  <si>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</si>
  <si>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</si>
  <si>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</si>
  <si>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</si>
  <si>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</si>
  <si>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</si>
  <si>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</si>
  <si>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</si>
  <si>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</si>
  <si>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</si>
  <si>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</si>
  <si>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</si>
  <si>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</si>
  <si>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</si>
  <si>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</si>
  <si>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</si>
  <si>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</si>
  <si>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</si>
  <si>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</si>
  <si>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</si>
  <si>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</si>
  <si>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</si>
  <si>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</si>
  <si>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</si>
  <si>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</si>
  <si>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</si>
  <si>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</si>
  <si>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</si>
  <si>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</si>
  <si>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</si>
  <si>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</si>
  <si>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</si>
  <si>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</si>
  <si>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</si>
  <si>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</si>
  <si>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</si>
  <si>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</si>
  <si>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</si>
  <si>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</si>
  <si>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</si>
  <si>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</si>
  <si>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</si>
  <si>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</si>
  <si>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</si>
  <si>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</si>
  <si>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</si>
  <si>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</si>
  <si>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</si>
  <si>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</si>
  <si>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</si>
  <si>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</si>
  <si>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</si>
  <si>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</si>
  <si>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</si>
  <si>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</si>
  <si>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</si>
  <si>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</si>
  <si>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</si>
  <si>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</si>
  <si>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</si>
  <si>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</si>
  <si>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</si>
  <si>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</si>
  <si>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</si>
  <si>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</si>
  <si>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</si>
  <si>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</si>
  <si>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</si>
  <si>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</si>
  <si>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</si>
  <si>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</si>
  <si>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</si>
  <si>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</si>
  <si>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</si>
  <si>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</si>
  <si>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</si>
  <si>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</si>
  <si>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</si>
  <si>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</si>
  <si>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</si>
  <si>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</si>
  <si>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</si>
  <si>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</si>
  <si>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</si>
  <si>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</si>
  <si>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</si>
  <si>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</si>
  <si>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</si>
  <si>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</si>
  <si>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</si>
  <si>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</si>
  <si>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</si>
  <si>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</si>
  <si>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</si>
  <si>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</si>
  <si>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</si>
  <si>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</si>
  <si>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</si>
  <si>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</si>
  <si>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</si>
  <si>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</si>
  <si>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</si>
  <si>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</si>
  <si>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</si>
  <si>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</si>
  <si>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</si>
  <si>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</si>
  <si>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</si>
  <si>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</si>
  <si>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</si>
  <si>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</si>
  <si>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</si>
  <si>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</si>
  <si>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</si>
  <si>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</si>
  <si>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</si>
  <si>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</si>
  <si>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</si>
  <si>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</si>
  <si>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</si>
  <si>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</si>
  <si>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</si>
  <si>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</si>
  <si>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</si>
  <si>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</si>
  <si>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</si>
  <si>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</si>
  <si>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</si>
  <si>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</si>
  <si>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</si>
  <si>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</si>
  <si>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</si>
  <si>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</si>
  <si>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</si>
  <si>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</si>
  <si>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</si>
  <si>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</si>
  <si>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</si>
  <si>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</si>
  <si>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</si>
  <si>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</si>
  <si>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</si>
  <si>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</si>
  <si>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</si>
  <si>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</si>
  <si>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</si>
  <si>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</si>
  <si>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</si>
  <si>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</si>
  <si>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</si>
  <si>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</si>
  <si>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</si>
  <si>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</si>
  <si>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</si>
  <si>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</si>
  <si>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</si>
  <si>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</si>
  <si>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</si>
  <si>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</si>
  <si>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</si>
  <si>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</si>
  <si>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</si>
  <si>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</si>
  <si>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</si>
  <si>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</si>
  <si>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</si>
  <si>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</si>
  <si>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</si>
  <si>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</si>
  <si>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</si>
  <si>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</si>
  <si>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</si>
  <si>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</si>
  <si>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</si>
  <si>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</si>
  <si>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</si>
  <si>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</si>
  <si>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</si>
  <si>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</si>
  <si>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</si>
  <si>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</si>
  <si>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</si>
  <si>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</si>
  <si>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</si>
  <si>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</si>
  <si>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</si>
  <si>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</si>
  <si>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</si>
  <si>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</si>
  <si>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</si>
  <si>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</si>
  <si>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</si>
  <si>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</si>
  <si>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</si>
  <si>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</si>
  <si>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</si>
  <si>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</si>
  <si>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</si>
  <si>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</si>
  <si>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</si>
  <si>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</si>
  <si>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</si>
  <si>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</si>
  <si>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</si>
  <si>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</si>
  <si>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</si>
  <si>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</si>
  <si>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</si>
  <si>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</si>
  <si>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</si>
  <si>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</si>
  <si>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</si>
  <si>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</si>
  <si>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</si>
  <si>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</si>
  <si>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</si>
  <si>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</si>
  <si>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</si>
  <si>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</si>
  <si>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</si>
  <si>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</si>
  <si>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</si>
  <si>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</si>
  <si>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</si>
  <si>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</si>
  <si>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</si>
  <si>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</si>
  <si>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</si>
  <si>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</si>
  <si>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</si>
  <si>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</si>
  <si>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</si>
  <si>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</si>
  <si>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</si>
  <si>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</si>
  <si>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</si>
  <si>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</si>
  <si>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</si>
  <si>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</si>
  <si>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</si>
  <si>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</si>
  <si>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</si>
  <si>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</si>
  <si>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</si>
  <si>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</si>
  <si>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</si>
  <si>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</si>
  <si>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</si>
  <si>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</si>
  <si>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</si>
  <si>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</si>
  <si>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</si>
  <si>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</si>
  <si>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</si>
  <si>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</si>
  <si>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</si>
  <si>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</si>
  <si>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</si>
  <si>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</si>
  <si>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</si>
  <si>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</si>
  <si>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</si>
  <si>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</si>
  <si>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</si>
  <si>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</si>
  <si>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</si>
  <si>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</si>
  <si>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</si>
  <si>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</si>
  <si>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</si>
  <si>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</si>
  <si>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</si>
  <si>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</si>
  <si>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</si>
  <si>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</si>
  <si>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</si>
  <si>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</si>
  <si>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</si>
  <si>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</si>
  <si>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</si>
  <si>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</si>
  <si>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</si>
  <si>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</si>
  <si>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</si>
  <si>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</si>
  <si>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</si>
  <si>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</si>
  <si>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</si>
  <si>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</si>
  <si>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</si>
  <si>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</si>
  <si>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</si>
  <si>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</si>
  <si>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</si>
  <si>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</si>
  <si>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</si>
  <si>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</si>
  <si>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</si>
  <si>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</si>
  <si>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</si>
  <si>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</si>
  <si>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</si>
  <si>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</si>
  <si>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</si>
  <si>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</si>
  <si>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</si>
  <si>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</si>
  <si>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</si>
  <si>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</si>
  <si>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</si>
  <si>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</si>
  <si>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</si>
  <si>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</si>
  <si>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</si>
  <si>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</si>
  <si>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</si>
  <si>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</si>
  <si>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</si>
  <si>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</si>
  <si>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</si>
  <si>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</si>
  <si>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</si>
  <si>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</si>
  <si>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</si>
  <si>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</si>
  <si>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</si>
  <si>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</si>
  <si>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</si>
  <si>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</si>
  <si>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</si>
  <si>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</si>
  <si>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</si>
  <si>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</si>
  <si>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</si>
  <si>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</si>
  <si>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</si>
  <si>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</si>
  <si>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</si>
  <si>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</si>
  <si>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</si>
  <si>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</si>
  <si>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</si>
  <si>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</si>
  <si>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</si>
  <si>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</si>
  <si>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</si>
  <si>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</si>
  <si>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</si>
  <si>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</si>
  <si>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</si>
  <si>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</si>
  <si>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</si>
  <si>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</si>
  <si>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</si>
  <si>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</si>
  <si>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</si>
  <si>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</si>
  <si>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</si>
  <si>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</si>
  <si>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</si>
  <si>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</si>
  <si>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</si>
  <si>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</si>
  <si>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</si>
  <si>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</si>
  <si>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</si>
  <si>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</si>
  <si>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</si>
  <si>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</si>
  <si>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</si>
  <si>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</si>
  <si>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</si>
  <si>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</si>
  <si>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</si>
  <si>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</si>
  <si>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</si>
  <si>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</si>
  <si>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</si>
  <si>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</si>
  <si>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</si>
  <si>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</si>
  <si>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</si>
  <si>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</si>
  <si>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</si>
  <si>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</si>
  <si>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</si>
  <si>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</si>
  <si>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</si>
  <si>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</si>
  <si>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</si>
  <si>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</si>
  <si>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</si>
  <si>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</si>
  <si>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</si>
  <si>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</si>
  <si>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</si>
  <si>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</si>
  <si>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</si>
  <si>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</si>
  <si>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</si>
  <si>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</si>
  <si>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</si>
  <si>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</si>
  <si>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</si>
  <si>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</si>
  <si>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</si>
  <si>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</si>
  <si>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</si>
  <si>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</si>
  <si>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</si>
  <si>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</si>
  <si>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</si>
  <si>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</si>
  <si>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</si>
  <si>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</si>
  <si>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</si>
  <si>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</si>
  <si>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</si>
  <si>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</si>
  <si>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</si>
  <si>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</si>
  <si>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</si>
  <si>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</si>
  <si>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</si>
  <si>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</si>
  <si>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</si>
  <si>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</si>
  <si>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</si>
  <si>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</si>
  <si>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</si>
  <si>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</si>
  <si>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</si>
  <si>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</si>
  <si>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</si>
  <si>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</si>
  <si>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</si>
  <si>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</si>
  <si>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</si>
  <si>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</si>
  <si>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</si>
  <si>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</si>
  <si>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</si>
  <si>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</si>
  <si>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</si>
  <si>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</si>
  <si>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</si>
  <si>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</si>
  <si>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</si>
  <si>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</si>
  <si>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</si>
  <si>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</si>
  <si>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</si>
  <si>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</si>
  <si>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</si>
  <si>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</si>
  <si>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</si>
  <si>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</si>
  <si>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</si>
  <si>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</si>
  <si>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</si>
  <si>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</si>
  <si>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</si>
  <si>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</si>
  <si>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</si>
  <si>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</si>
  <si>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</si>
  <si>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</si>
  <si>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</si>
  <si>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</si>
  <si>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</si>
  <si>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</si>
  <si>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</si>
  <si>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</si>
  <si>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</si>
  <si>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</si>
  <si>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</si>
  <si>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</si>
  <si>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</si>
  <si>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</si>
  <si>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</si>
  <si>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</si>
  <si>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</si>
  <si>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</si>
  <si>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</si>
  <si>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</si>
  <si>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</si>
  <si>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</si>
  <si>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</si>
  <si>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</si>
  <si>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</si>
  <si>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</si>
  <si>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</si>
  <si>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</si>
  <si>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</si>
  <si>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</si>
  <si>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</si>
  <si>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</si>
  <si>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</si>
  <si>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</si>
  <si>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</si>
  <si>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</si>
  <si>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</si>
  <si>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</si>
  <si>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</si>
  <si>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</si>
  <si>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</si>
  <si>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</si>
  <si>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</si>
  <si>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</si>
  <si>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</si>
  <si>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</si>
  <si>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</si>
  <si>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</si>
  <si>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</si>
  <si>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</si>
  <si>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</si>
  <si>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</si>
  <si>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</si>
  <si>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</si>
  <si>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</si>
  <si>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</si>
  <si>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</si>
  <si>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</si>
  <si>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</si>
  <si>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</si>
  <si>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</si>
  <si>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</si>
  <si>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</si>
  <si>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</si>
  <si>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</si>
  <si>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</si>
  <si>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</si>
  <si>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</si>
  <si>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</si>
  <si>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</si>
  <si>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</si>
  <si>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</si>
  <si>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</si>
  <si>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</si>
  <si>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</si>
  <si>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</si>
  <si>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</si>
  <si>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</si>
  <si>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</si>
  <si>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</si>
  <si>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</si>
  <si>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</si>
  <si>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</si>
  <si>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</si>
  <si>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</si>
  <si>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</si>
  <si>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</si>
  <si>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</si>
  <si>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</si>
  <si>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</si>
  <si>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</si>
  <si>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</si>
  <si>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</si>
  <si>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</si>
  <si>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</si>
  <si>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</si>
  <si>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</si>
  <si>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</si>
  <si>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</si>
  <si>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</si>
  <si>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</si>
  <si>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</si>
  <si>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</si>
  <si>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</si>
  <si>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</si>
  <si>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</si>
  <si>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</si>
  <si>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</si>
  <si>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</si>
  <si>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</si>
  <si>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</si>
  <si>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</si>
  <si>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</si>
  <si>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</si>
  <si>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</si>
  <si>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</si>
  <si>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</si>
  <si>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</si>
  <si>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</si>
  <si>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</si>
  <si>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</si>
  <si>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</si>
  <si>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</si>
  <si>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</si>
  <si>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</si>
  <si>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</si>
  <si>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</si>
  <si>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</si>
  <si>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</si>
  <si>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</si>
  <si>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</si>
  <si>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</si>
  <si>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</si>
  <si>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</si>
  <si>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</si>
  <si>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</si>
  <si>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</si>
  <si>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</si>
  <si>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</si>
  <si>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</si>
  <si>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</si>
  <si>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</si>
  <si>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</si>
  <si>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</si>
  <si>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</si>
  <si>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</si>
  <si>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</si>
  <si>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</si>
  <si>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</si>
  <si>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</si>
  <si>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</si>
  <si>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</si>
  <si>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</si>
  <si>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</si>
  <si>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</si>
  <si>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</si>
  <si>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</si>
  <si>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</si>
  <si>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</si>
  <si>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</si>
  <si>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</si>
  <si>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</si>
  <si>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</si>
  <si>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</si>
  <si>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</si>
  <si>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</si>
  <si>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</si>
  <si>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</si>
  <si>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</si>
  <si>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</si>
  <si>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</si>
  <si>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</si>
  <si>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</si>
  <si>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</si>
  <si>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</si>
  <si>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</si>
  <si>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</si>
  <si>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</si>
  <si>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</si>
  <si>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</si>
  <si>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</si>
  <si>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</si>
  <si>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</si>
  <si>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</si>
  <si>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</si>
  <si>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</si>
  <si>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</si>
  <si>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</si>
  <si>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</si>
  <si>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</si>
  <si>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</si>
  <si>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</si>
  <si>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</si>
  <si>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</si>
  <si>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</si>
  <si>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</si>
  <si>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</si>
  <si>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</si>
  <si>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</si>
  <si>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</si>
  <si>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</si>
  <si>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</si>
  <si>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</si>
  <si>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</si>
  <si>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</si>
  <si>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</si>
  <si>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</si>
  <si>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</si>
  <si>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</si>
  <si>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</si>
  <si>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</si>
  <si>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</si>
  <si>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</si>
  <si>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</si>
  <si>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</si>
  <si>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</si>
  <si>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</si>
  <si>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</si>
  <si>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</si>
  <si>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</si>
  <si>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</si>
  <si>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</si>
  <si>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</si>
  <si>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</si>
  <si>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</si>
  <si>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</si>
  <si>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</si>
  <si>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</si>
  <si>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</si>
  <si>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</si>
  <si>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</si>
  <si>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</si>
  <si>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</si>
  <si>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</si>
  <si>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</si>
  <si>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</si>
  <si>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</si>
  <si>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</si>
  <si>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</si>
  <si>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</si>
  <si>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</si>
  <si>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</si>
  <si>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</si>
  <si>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</si>
  <si>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</si>
  <si>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</si>
  <si>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</si>
  <si>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</si>
  <si>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</si>
  <si>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</si>
  <si>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</si>
  <si>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</si>
  <si>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</si>
  <si>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</si>
  <si>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</si>
  <si>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</si>
  <si>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</si>
  <si>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</si>
  <si>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</si>
  <si>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</si>
  <si>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</si>
  <si>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</si>
  <si>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</si>
  <si>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</si>
  <si>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</si>
  <si>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</si>
  <si>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</si>
  <si>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</si>
  <si>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</si>
  <si>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</si>
  <si>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</si>
  <si>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</si>
  <si>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</si>
  <si>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</si>
  <si>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</si>
  <si>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</si>
  <si>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</si>
  <si>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</si>
  <si>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</si>
  <si>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</si>
  <si>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</si>
  <si>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</si>
  <si>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</si>
  <si>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</si>
  <si>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</si>
  <si>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</si>
  <si>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</si>
  <si>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</si>
  <si>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</si>
  <si>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</si>
  <si>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</si>
  <si>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</si>
  <si>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</si>
  <si>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</si>
  <si>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</si>
  <si>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</si>
  <si>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</si>
  <si>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</si>
  <si>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</si>
  <si>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</si>
  <si>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</si>
  <si>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</si>
  <si>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</si>
  <si>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</si>
  <si>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</si>
  <si>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</si>
  <si>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</si>
  <si>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</si>
  <si>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</si>
  <si>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</si>
  <si>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</si>
  <si>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</si>
  <si>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</si>
  <si>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</si>
  <si>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</si>
  <si>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</si>
  <si>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</si>
  <si>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</si>
  <si>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</si>
  <si>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</si>
  <si>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</si>
  <si>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</si>
  <si>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</si>
  <si>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</si>
  <si>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</si>
  <si>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</si>
  <si>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</si>
  <si>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</si>
  <si>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</si>
  <si>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</si>
  <si>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</si>
  <si>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</si>
  <si>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</si>
  <si>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</si>
  <si>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</si>
  <si>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</si>
  <si>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</si>
  <si>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</si>
  <si>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</si>
  <si>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</si>
  <si>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</si>
  <si>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</si>
  <si>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</si>
  <si>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</si>
  <si>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</si>
  <si>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</si>
  <si>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</si>
  <si>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</si>
  <si>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</si>
  <si>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</si>
  <si>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</si>
  <si>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</si>
  <si>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</si>
  <si>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</si>
  <si>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</si>
  <si>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</si>
  <si>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</si>
  <si>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</si>
  <si>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</si>
  <si>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</si>
  <si>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</si>
  <si>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</si>
  <si>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</si>
  <si>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</si>
  <si>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</si>
  <si>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</si>
  <si>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</si>
  <si>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</si>
  <si>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</si>
  <si>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</si>
  <si>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</si>
  <si>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</si>
  <si>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</si>
  <si>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</si>
  <si>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</si>
  <si>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</si>
  <si>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</si>
  <si>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</si>
  <si>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</si>
  <si>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</si>
  <si>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</si>
  <si>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</si>
  <si>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</si>
  <si>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</si>
  <si>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</si>
  <si>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</si>
  <si>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</si>
  <si>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</si>
  <si>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</si>
  <si>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</si>
  <si>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</si>
  <si>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</si>
  <si>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</si>
  <si>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</si>
  <si>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</si>
  <si>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</si>
  <si>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</si>
  <si>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</si>
  <si>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</si>
  <si>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</si>
  <si>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</si>
  <si>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</si>
  <si>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</si>
  <si>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</si>
  <si>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</si>
  <si>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</si>
  <si>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</si>
  <si>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</si>
  <si>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</si>
  <si>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</si>
  <si>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</si>
  <si>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</si>
  <si>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</si>
  <si>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</si>
  <si>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</si>
  <si>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</si>
  <si>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</si>
  <si>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</si>
  <si>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</si>
  <si>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</si>
  <si>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</si>
  <si>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</si>
  <si>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</si>
  <si>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</si>
  <si>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</si>
  <si>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</si>
  <si>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</si>
  <si>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</si>
  <si>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</si>
  <si>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</si>
  <si>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</si>
  <si>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</si>
  <si>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</si>
  <si>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</si>
  <si>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</si>
  <si>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</si>
  <si>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</si>
  <si>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</si>
  <si>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</si>
  <si>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</si>
  <si>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</si>
  <si>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</si>
  <si>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</si>
  <si>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</si>
  <si>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</si>
  <si>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</si>
  <si>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</si>
  <si>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</si>
  <si>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</si>
  <si>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</si>
  <si>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</si>
  <si>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</si>
  <si>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</si>
  <si>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</si>
  <si>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</si>
  <si>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</si>
  <si>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</si>
  <si>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</si>
  <si>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</si>
  <si>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</si>
  <si>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</si>
  <si>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</si>
  <si>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</si>
  <si>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</si>
  <si>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</si>
  <si>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</si>
  <si>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</si>
  <si>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</si>
  <si>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</si>
  <si>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</si>
  <si>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</si>
  <si>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</si>
  <si>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</si>
  <si>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</si>
  <si>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</si>
  <si>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</si>
  <si>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</si>
  <si>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</si>
  <si>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</si>
  <si>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</si>
  <si>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</si>
  <si>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</si>
  <si>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</si>
  <si>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</si>
  <si>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</si>
  <si>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</si>
  <si>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</si>
  <si>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</si>
  <si>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</si>
  <si>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</si>
  <si>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</si>
  <si>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</si>
  <si>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</si>
  <si>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</si>
  <si>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</si>
  <si>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</si>
  <si>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</si>
  <si>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</si>
  <si>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</si>
  <si>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</si>
  <si>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</si>
  <si>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</si>
  <si>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</si>
  <si>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</si>
  <si>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</si>
  <si>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</si>
  <si>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</si>
  <si>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</si>
  <si>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</si>
  <si>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</si>
  <si>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</si>
  <si>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</si>
  <si>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</si>
  <si>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</si>
  <si>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</si>
  <si>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</si>
  <si>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</si>
  <si>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</si>
  <si>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</si>
  <si>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</si>
  <si>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</si>
  <si>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</si>
  <si>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</si>
  <si>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</si>
  <si>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</si>
  <si>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</si>
  <si>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</si>
  <si>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</si>
  <si>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</si>
  <si>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</si>
  <si>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</si>
  <si>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</si>
  <si>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</si>
  <si>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</si>
  <si>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</si>
  <si>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</si>
  <si>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</si>
  <si>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</si>
  <si>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</si>
  <si>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</si>
  <si>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</si>
  <si>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</si>
  <si>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</si>
  <si>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</si>
  <si>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</si>
  <si>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</si>
  <si>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</si>
  <si>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</si>
  <si>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</si>
  <si>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</si>
  <si>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</si>
  <si>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</si>
  <si>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</si>
  <si>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</si>
  <si>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</si>
  <si>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</si>
  <si>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</si>
  <si>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</si>
  <si>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</si>
  <si>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</si>
  <si>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</si>
  <si>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</si>
  <si>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</si>
  <si>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</si>
  <si>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</si>
  <si>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</si>
  <si>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</si>
  <si>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</si>
  <si>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</si>
  <si>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</si>
  <si>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</si>
  <si>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</si>
  <si>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</si>
  <si>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</si>
  <si>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</si>
  <si>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</si>
  <si>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</si>
  <si>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</si>
  <si>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</si>
  <si>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</si>
  <si>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</si>
  <si>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</si>
  <si>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</si>
  <si>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</si>
  <si>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</si>
  <si>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</si>
  <si>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</si>
  <si>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</si>
  <si>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</si>
  <si>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</si>
  <si>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</si>
  <si>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</si>
  <si>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</si>
  <si>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</si>
  <si>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</si>
  <si>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</si>
  <si>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</si>
  <si>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</si>
  <si>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</si>
  <si>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</si>
  <si>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</si>
  <si>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</si>
  <si>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</si>
  <si>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</si>
  <si>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</si>
  <si>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</si>
  <si>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</si>
  <si>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</si>
  <si>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</si>
  <si>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</si>
  <si>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</si>
  <si>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</si>
  <si>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</si>
  <si>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</si>
  <si>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</si>
  <si>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</si>
  <si>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</si>
  <si>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</si>
  <si>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</si>
  <si>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</si>
  <si>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</si>
  <si>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</si>
  <si>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</si>
  <si>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</si>
  <si>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</si>
  <si>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</si>
  <si>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</si>
  <si>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</si>
  <si>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</si>
  <si>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</si>
  <si>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</si>
  <si>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</si>
  <si>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</si>
  <si>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</si>
  <si>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</si>
  <si>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</si>
  <si>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</si>
  <si>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</si>
  <si>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</si>
  <si>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</si>
  <si>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</si>
  <si>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</si>
  <si>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</si>
  <si>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</si>
  <si>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</si>
  <si>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</si>
  <si>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</si>
  <si>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</si>
  <si>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</si>
  <si>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</si>
  <si>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</si>
  <si>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</si>
  <si>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</si>
  <si>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</si>
  <si>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</si>
  <si>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</si>
  <si>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</si>
  <si>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</si>
  <si>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</si>
  <si>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</si>
  <si>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</si>
  <si>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</si>
  <si>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</si>
  <si>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</si>
  <si>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</si>
  <si>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</si>
  <si>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</si>
  <si>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</si>
  <si>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</si>
  <si>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</si>
  <si>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</si>
  <si>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</si>
  <si>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</si>
  <si>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</si>
  <si>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</si>
  <si>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</si>
  <si>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</si>
  <si>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</si>
  <si>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</si>
  <si>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</si>
  <si>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</si>
  <si>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</si>
  <si>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</si>
  <si>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</si>
  <si>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</si>
  <si>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</si>
  <si>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</si>
  <si>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</si>
  <si>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</si>
  <si>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</si>
  <si>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</si>
  <si>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</si>
  <si>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</si>
  <si>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</si>
  <si>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</si>
  <si>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</si>
  <si>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</si>
  <si>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</si>
  <si>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</si>
  <si>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</si>
  <si>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</si>
  <si>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</si>
  <si>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</si>
  <si>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</si>
  <si>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</si>
  <si>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</si>
  <si>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</si>
  <si>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</si>
  <si>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</si>
  <si>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</si>
  <si>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</si>
  <si>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</si>
  <si>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</si>
  <si>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</si>
  <si>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</si>
  <si>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</si>
  <si>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</si>
  <si>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</si>
  <si>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</si>
  <si>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</si>
  <si>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</si>
  <si>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</si>
  <si>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</si>
  <si>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</si>
  <si>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</si>
  <si>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</si>
  <si>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</si>
  <si>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</si>
  <si>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</si>
  <si>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</si>
  <si>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</si>
  <si>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</si>
  <si>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</si>
  <si>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</si>
  <si>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</si>
  <si>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</si>
  <si>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</si>
  <si>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</si>
  <si>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</si>
  <si>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</si>
  <si>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</si>
  <si>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</si>
  <si>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</si>
  <si>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</si>
  <si>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</si>
  <si>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</si>
  <si>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</si>
  <si>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</si>
  <si>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</si>
  <si>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</si>
  <si>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</si>
  <si>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</si>
  <si>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</si>
  <si>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</si>
  <si>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</si>
  <si>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</si>
  <si>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</si>
  <si>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</si>
  <si>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</si>
  <si>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</si>
  <si>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</si>
  <si>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</si>
  <si>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</si>
  <si>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</si>
  <si>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</si>
  <si>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</si>
  <si>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</si>
  <si>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</si>
  <si>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</si>
  <si>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</si>
  <si>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</si>
  <si>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</si>
  <si>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</si>
  <si>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</si>
  <si>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</si>
  <si>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</si>
  <si>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</si>
  <si>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</si>
  <si>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</si>
  <si>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</si>
  <si>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</si>
  <si>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</si>
  <si>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</si>
  <si>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</si>
  <si>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</si>
  <si>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</si>
  <si>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</si>
  <si>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</si>
  <si>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</si>
  <si>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</si>
  <si>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</si>
  <si>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</si>
  <si>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</si>
  <si>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</si>
  <si>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</si>
  <si>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</si>
  <si>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</si>
  <si>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</si>
  <si>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</si>
  <si>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</si>
  <si>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</si>
  <si>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</si>
  <si>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</si>
  <si>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</si>
  <si>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</si>
  <si>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</si>
  <si>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</si>
  <si>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</si>
  <si>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</si>
  <si>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</si>
  <si>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</si>
  <si>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</si>
  <si>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</si>
  <si>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</si>
  <si>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</si>
  <si>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</si>
  <si>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</si>
  <si>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</si>
  <si>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</si>
  <si>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</si>
  <si>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</si>
  <si>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</si>
  <si>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</si>
  <si>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</si>
  <si>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</si>
  <si>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</si>
  <si>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</si>
  <si>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</si>
  <si>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</si>
  <si>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</si>
  <si>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</si>
  <si>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</si>
  <si>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</si>
  <si>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</si>
  <si>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</si>
  <si>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</si>
  <si>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</si>
  <si>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</si>
  <si>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</si>
  <si>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</si>
  <si>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</si>
  <si>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</si>
  <si>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</si>
  <si>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</si>
  <si>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</si>
  <si>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</si>
  <si>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</si>
  <si>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</si>
  <si>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</si>
  <si>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</si>
  <si>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</si>
  <si>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</si>
  <si>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</si>
  <si>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</si>
  <si>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</si>
  <si>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</si>
  <si>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</si>
  <si>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</si>
  <si>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</si>
  <si>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</si>
  <si>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</si>
  <si>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</si>
  <si>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</si>
  <si>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</si>
  <si>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</si>
  <si>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</si>
  <si>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</si>
  <si>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</si>
  <si>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</si>
  <si>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</si>
  <si>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</si>
  <si>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</si>
  <si>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</si>
  <si>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</si>
  <si>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</si>
  <si>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</si>
  <si>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</si>
  <si>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</si>
  <si>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</si>
  <si>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</si>
  <si>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</si>
  <si>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</si>
  <si>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</si>
  <si>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</si>
  <si>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</si>
  <si>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</si>
  <si>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</si>
  <si>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</si>
  <si>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</si>
  <si>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</si>
  <si>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</si>
  <si>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</si>
  <si>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</si>
  <si>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</si>
  <si>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</si>
  <si>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</si>
  <si>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</si>
  <si>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</si>
  <si>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</si>
  <si>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</si>
  <si>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</si>
  <si>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</si>
  <si>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</si>
  <si>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</si>
  <si>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</si>
  <si>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</si>
  <si>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</si>
  <si>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</si>
  <si>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</si>
  <si>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</si>
  <si>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</si>
  <si>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</si>
  <si>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</si>
  <si>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</si>
  <si>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</si>
  <si>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</si>
  <si>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</si>
  <si>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</si>
  <si>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</si>
  <si>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</si>
  <si>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</si>
  <si>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</si>
  <si>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</si>
  <si>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</si>
  <si>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</si>
  <si>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</si>
  <si>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</si>
  <si>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</si>
  <si>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</si>
  <si>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</si>
  <si>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</si>
  <si>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</si>
  <si>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</si>
  <si>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</si>
  <si>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</si>
  <si>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</si>
  <si>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</si>
  <si>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</si>
  <si>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</si>
  <si>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</si>
  <si>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</si>
  <si>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</si>
  <si>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</si>
  <si>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</si>
  <si>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</si>
  <si>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</si>
  <si>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</si>
  <si>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</si>
  <si>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</si>
  <si>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</si>
  <si>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</si>
  <si>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</si>
  <si>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</si>
  <si>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</si>
  <si>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</si>
  <si>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</si>
  <si>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</si>
  <si>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</si>
  <si>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</si>
  <si>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</si>
  <si>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</si>
  <si>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</si>
  <si>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</si>
  <si>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</si>
  <si>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</si>
  <si>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</si>
  <si>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</si>
  <si>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</si>
  <si>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</si>
  <si>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</si>
  <si>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</si>
  <si>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</si>
  <si>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</si>
  <si>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</si>
  <si>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</si>
  <si>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</si>
  <si>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</si>
  <si>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</si>
  <si>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</si>
  <si>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</si>
  <si>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</si>
  <si>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</si>
  <si>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</si>
  <si>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</si>
  <si>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</si>
  <si>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</si>
  <si>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</si>
  <si>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</si>
  <si>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</si>
  <si>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</si>
  <si>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</si>
  <si>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</si>
  <si>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</si>
  <si>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</si>
  <si>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</si>
  <si>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</si>
  <si>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</si>
  <si>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</si>
  <si>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</si>
  <si>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</si>
  <si>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</si>
  <si>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</si>
  <si>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</si>
  <si>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</si>
  <si>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</si>
  <si>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</si>
  <si>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</si>
  <si>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</si>
  <si>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</si>
  <si>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</si>
  <si>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</si>
  <si>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</si>
  <si>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</si>
  <si>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</si>
  <si>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</si>
  <si>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</si>
  <si>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</si>
  <si>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</si>
  <si>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</si>
  <si>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</si>
  <si>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</si>
  <si>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</si>
  <si>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</si>
  <si>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</si>
  <si>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</si>
  <si>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</si>
  <si>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</si>
  <si>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</si>
  <si>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</si>
  <si>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</si>
  <si>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</si>
  <si>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</si>
  <si>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</si>
  <si>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</si>
  <si>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</si>
  <si>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</si>
  <si>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</si>
  <si>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</si>
  <si>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</si>
  <si>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</si>
  <si>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</si>
  <si>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</si>
  <si>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</si>
  <si>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</si>
  <si>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</si>
  <si>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</si>
  <si>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</si>
  <si>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</si>
  <si>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</si>
  <si>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</si>
  <si>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</si>
  <si>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</si>
  <si>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</si>
  <si>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</si>
  <si>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</si>
  <si>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</si>
  <si>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</si>
  <si>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</si>
  <si>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</si>
  <si>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</si>
  <si>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</si>
  <si>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</si>
  <si>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</si>
  <si>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</si>
  <si>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</si>
  <si>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</si>
  <si>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</si>
  <si>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</si>
  <si>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</si>
  <si>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</si>
  <si>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</si>
  <si>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</si>
  <si>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</si>
  <si>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</si>
  <si>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</si>
  <si>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</si>
  <si>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</si>
  <si>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</si>
  <si>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</si>
  <si>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</si>
  <si>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</si>
  <si>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</si>
  <si>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</si>
  <si>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</si>
  <si>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</si>
  <si>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</si>
  <si>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</si>
  <si>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</si>
  <si>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</si>
  <si>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</si>
  <si>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</si>
  <si>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</si>
  <si>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</si>
  <si>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</si>
  <si>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</si>
  <si>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</si>
  <si>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</si>
  <si>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</si>
  <si>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</si>
  <si>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</si>
  <si>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</si>
  <si>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</si>
  <si>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</si>
  <si>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</si>
  <si>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</si>
  <si>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</si>
  <si>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</si>
  <si>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</si>
  <si>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</si>
  <si>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</si>
  <si>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</si>
  <si>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</si>
  <si>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</si>
  <si>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</si>
  <si>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</si>
  <si>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</si>
  <si>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</si>
  <si>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</si>
  <si>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</si>
  <si>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</si>
  <si>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</si>
  <si>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</si>
  <si>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</si>
  <si>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</si>
  <si>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</si>
  <si>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</si>
  <si>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</si>
  <si>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</si>
  <si>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</si>
  <si>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</si>
  <si>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</si>
  <si>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</si>
  <si>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</si>
  <si>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</si>
  <si>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</si>
  <si>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</si>
  <si>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</si>
  <si>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</si>
  <si>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</si>
  <si>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</si>
  <si>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</si>
  <si>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</si>
  <si>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</si>
  <si>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</si>
  <si>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</si>
  <si>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</si>
  <si>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</si>
  <si>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</si>
  <si>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</si>
  <si>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</si>
  <si>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</si>
  <si>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</si>
  <si>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</si>
  <si>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</si>
  <si>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</si>
  <si>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</si>
  <si>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</si>
  <si>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</si>
  <si>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</si>
  <si>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</si>
  <si>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</si>
  <si>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</si>
  <si>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</si>
  <si>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</si>
  <si>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</si>
  <si>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</si>
  <si>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</si>
  <si>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</si>
  <si>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</si>
  <si>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</si>
  <si>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</si>
  <si>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</si>
  <si>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</si>
  <si>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</si>
  <si>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</si>
  <si>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</si>
  <si>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</si>
  <si>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</si>
  <si>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</si>
  <si>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</si>
  <si>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</si>
  <si>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</si>
  <si>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</si>
  <si>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</si>
  <si>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</si>
  <si>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</si>
  <si>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</si>
  <si>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</si>
  <si>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</si>
  <si>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</si>
  <si>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</si>
  <si>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</si>
  <si>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</si>
  <si>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</si>
  <si>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</si>
  <si>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</si>
  <si>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</si>
  <si>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</si>
  <si>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</si>
  <si>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</si>
  <si>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</si>
  <si>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</si>
  <si>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</si>
  <si>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</si>
  <si>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</si>
  <si>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</si>
  <si>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</si>
  <si>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</si>
  <si>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</si>
  <si>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</si>
  <si>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</si>
  <si>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</si>
  <si>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</si>
  <si>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</si>
  <si>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</si>
  <si>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</si>
  <si>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</si>
  <si>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</si>
  <si>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</si>
  <si>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</si>
  <si>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</si>
  <si>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</si>
  <si>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</si>
  <si>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</si>
  <si>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</si>
  <si>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</si>
  <si>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</si>
  <si>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</si>
  <si>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</si>
  <si>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</si>
  <si>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</si>
  <si>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</si>
  <si>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</si>
  <si>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</si>
  <si>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</si>
  <si>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</si>
  <si>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</si>
  <si>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</si>
  <si>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</si>
  <si>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</si>
  <si>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</si>
  <si>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</si>
  <si>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</si>
  <si>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</si>
  <si>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</si>
  <si>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</si>
  <si>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</si>
  <si>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</si>
  <si>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</si>
  <si>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</si>
  <si>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</si>
  <si>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</si>
  <si>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</si>
  <si>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</si>
  <si>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</si>
  <si>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</si>
  <si>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</si>
  <si>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</si>
  <si>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</si>
  <si>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</si>
  <si>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</si>
  <si>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</si>
  <si>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</si>
  <si>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</si>
  <si>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</si>
  <si>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</si>
  <si>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</si>
  <si>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</si>
  <si>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</si>
  <si>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</si>
  <si>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</si>
  <si>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</si>
  <si>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</si>
  <si>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</si>
  <si>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</si>
  <si>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</si>
  <si>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</si>
  <si>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</si>
  <si>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</si>
  <si>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</si>
  <si>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</si>
  <si>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</si>
  <si>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</si>
  <si>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</si>
  <si>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</si>
  <si>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</si>
  <si>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</si>
  <si>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</si>
  <si>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</si>
  <si>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</si>
  <si>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</si>
  <si>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</si>
  <si>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</si>
  <si>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</si>
  <si>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</si>
  <si>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</si>
  <si>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</si>
  <si>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</si>
  <si>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</si>
  <si>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</si>
  <si>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</si>
  <si>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</si>
  <si>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</si>
  <si>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</si>
  <si>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</si>
  <si>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</si>
  <si>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</si>
  <si>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</si>
  <si>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</si>
  <si>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</si>
  <si>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</si>
  <si>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</si>
  <si>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</si>
  <si>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</si>
  <si>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</si>
  <si>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</si>
  <si>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</si>
  <si>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</si>
  <si>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</si>
  <si>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</si>
  <si>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</si>
  <si>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</si>
  <si>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</si>
  <si>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</si>
  <si>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</si>
  <si>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</si>
  <si>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</si>
  <si>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</si>
  <si>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</si>
  <si>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</si>
  <si>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</si>
  <si>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</si>
  <si>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</si>
  <si>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</si>
  <si>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</si>
  <si>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</si>
  <si>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</si>
  <si>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</si>
  <si>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</si>
  <si>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</si>
  <si>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</si>
  <si>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</si>
  <si>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</si>
  <si>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</si>
  <si>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</si>
  <si>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</si>
  <si>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</si>
  <si>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</si>
  <si>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</si>
  <si>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</si>
  <si>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</si>
  <si>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</si>
  <si>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</si>
  <si>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</si>
  <si>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</si>
  <si>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</si>
  <si>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</si>
  <si>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</si>
  <si>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</si>
  <si>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</si>
  <si>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</si>
  <si>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</si>
  <si>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</si>
  <si>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</si>
  <si>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</si>
  <si>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</si>
  <si>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</si>
  <si>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</si>
  <si>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</si>
  <si>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</si>
  <si>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</si>
  <si>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</si>
  <si>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</si>
  <si>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</si>
  <si>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</si>
  <si>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</si>
  <si>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</si>
  <si>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</si>
  <si>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</si>
  <si>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</si>
  <si>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</si>
  <si>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</si>
  <si>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</si>
  <si>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</si>
  <si>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</si>
  <si>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</si>
  <si>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</si>
  <si>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</si>
  <si>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</si>
  <si>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</si>
  <si>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</si>
  <si>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</si>
  <si>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</si>
  <si>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</si>
  <si>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</si>
  <si>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</si>
  <si>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</si>
  <si>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</si>
  <si>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</si>
  <si>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</si>
  <si>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</si>
  <si>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</si>
  <si>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</si>
  <si>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</si>
  <si>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</si>
  <si>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</si>
  <si>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</si>
  <si>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</si>
  <si>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</si>
  <si>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</si>
  <si>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</si>
  <si>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</si>
  <si>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</si>
  <si>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</si>
  <si>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</si>
  <si>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</si>
  <si>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</si>
  <si>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</si>
  <si>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</si>
  <si>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</si>
  <si>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</si>
  <si>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</si>
  <si>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</si>
  <si>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</si>
  <si>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</si>
  <si>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</si>
  <si>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</si>
  <si>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</si>
  <si>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</si>
  <si>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</si>
  <si>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</si>
  <si>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</si>
  <si>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</si>
  <si>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</si>
  <si>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</si>
  <si>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</si>
  <si>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</si>
  <si>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</si>
  <si>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</si>
  <si>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</si>
  <si>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</si>
  <si>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</si>
  <si>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</si>
  <si>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</si>
  <si>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</si>
  <si>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</si>
  <si>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</si>
  <si>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</si>
  <si>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</si>
  <si>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</si>
  <si>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</si>
  <si>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</si>
  <si>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</si>
  <si>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</si>
  <si>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</si>
  <si>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</si>
  <si>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</si>
  <si>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</si>
  <si>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</si>
  <si>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</si>
  <si>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</si>
  <si>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</si>
  <si>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</si>
  <si>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</si>
  <si>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</si>
  <si>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</si>
  <si>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</si>
  <si>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</si>
  <si>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</si>
  <si>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</si>
  <si>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</si>
  <si>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</si>
  <si>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</si>
  <si>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</si>
  <si>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</si>
  <si>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</si>
  <si>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</si>
  <si>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</si>
  <si>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</si>
  <si>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</si>
  <si>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</si>
  <si>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</si>
  <si>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</si>
  <si>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</si>
  <si>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</si>
  <si>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</si>
  <si>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</si>
  <si>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</si>
  <si>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</si>
  <si>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</si>
  <si>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</si>
  <si>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</si>
  <si>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</si>
  <si>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</si>
  <si>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</si>
  <si>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</si>
  <si>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</si>
  <si>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</si>
  <si>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</si>
  <si>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</si>
  <si>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</si>
  <si>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</si>
  <si>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</si>
  <si>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</si>
  <si>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</si>
  <si>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</si>
  <si>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</si>
  <si>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</si>
  <si>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</si>
  <si>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</si>
  <si>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</si>
  <si>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</si>
  <si>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</si>
  <si>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</si>
  <si>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</si>
  <si>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</si>
  <si>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</si>
  <si>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</si>
  <si>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</si>
  <si>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</si>
  <si>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</si>
  <si>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</si>
  <si>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</si>
  <si>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</si>
  <si>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</si>
  <si>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</si>
  <si>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</si>
  <si>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</si>
  <si>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</si>
  <si>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</si>
  <si>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</si>
  <si>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</si>
  <si>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</si>
  <si>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</si>
  <si>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</si>
  <si>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</si>
  <si>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</si>
  <si>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</si>
  <si>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</si>
  <si>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</si>
  <si>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</si>
  <si>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</si>
  <si>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</si>
  <si>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</si>
  <si>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</si>
  <si>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</si>
  <si>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</si>
  <si>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</si>
  <si>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</si>
  <si>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</si>
  <si>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</si>
  <si>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</si>
  <si>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</si>
  <si>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</si>
  <si>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</si>
  <si>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</si>
  <si>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</si>
  <si>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</si>
  <si>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</si>
  <si>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</si>
  <si>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</si>
  <si>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</si>
  <si>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</si>
  <si>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</si>
  <si>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</si>
  <si>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</si>
  <si>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</si>
  <si>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</si>
  <si>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</si>
  <si>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</si>
  <si>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</si>
  <si>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</si>
  <si>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</si>
  <si>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</si>
  <si>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</si>
  <si>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</si>
  <si>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</si>
  <si>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</si>
  <si>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</si>
  <si>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</si>
  <si>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</si>
  <si>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</si>
  <si>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</si>
  <si>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</si>
  <si>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</si>
  <si>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</si>
  <si>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</si>
  <si>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</si>
  <si>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</si>
  <si>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</si>
  <si>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</si>
  <si>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</si>
  <si>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</si>
  <si>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</si>
  <si>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</si>
  <si>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</si>
  <si>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</si>
  <si>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</si>
  <si>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</si>
  <si>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</si>
  <si>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</si>
  <si>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</si>
  <si>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</si>
  <si>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</si>
  <si>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</si>
  <si>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</si>
  <si>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</si>
  <si>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</si>
  <si>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</si>
  <si>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</si>
  <si>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</si>
  <si>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</si>
  <si>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</si>
  <si>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</si>
  <si>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</si>
  <si>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</si>
  <si>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</si>
  <si>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</si>
  <si>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</si>
  <si>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</si>
  <si>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</si>
  <si>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</si>
  <si>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</si>
  <si>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</si>
  <si>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</si>
  <si>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</si>
  <si>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</si>
  <si>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</si>
  <si>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</si>
  <si>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</si>
  <si>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</si>
  <si>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</si>
  <si>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</si>
  <si>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</si>
  <si>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</si>
  <si>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</si>
  <si>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</si>
  <si>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</si>
  <si>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</si>
  <si>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</si>
  <si>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</si>
  <si>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</si>
  <si>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</si>
  <si>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</si>
  <si>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</si>
  <si>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</si>
  <si>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</si>
  <si>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</si>
  <si>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</si>
  <si>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</si>
  <si>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</si>
  <si>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</si>
  <si>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</si>
  <si>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</si>
  <si>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</si>
  <si>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</si>
  <si>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</si>
  <si>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</si>
  <si>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</si>
  <si>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</si>
  <si>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</si>
  <si>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</si>
  <si>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</si>
  <si>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</si>
  <si>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</si>
  <si>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</si>
  <si>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</si>
  <si>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</si>
  <si>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</si>
  <si>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</si>
  <si>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</si>
  <si>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</si>
  <si>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</si>
  <si>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</si>
  <si>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</si>
  <si>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</si>
  <si>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</si>
  <si>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</si>
  <si>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</si>
  <si>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</si>
  <si>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</si>
  <si>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</si>
  <si>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</si>
  <si>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</si>
  <si>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</si>
  <si>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</si>
  <si>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</si>
  <si>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</si>
  <si>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</si>
  <si>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</si>
  <si>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</si>
  <si>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</si>
  <si>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</si>
  <si>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</si>
  <si>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</si>
  <si>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</si>
  <si>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</si>
  <si>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</si>
  <si>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</si>
  <si>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</si>
  <si>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</si>
  <si>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</si>
  <si>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</si>
  <si>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</si>
  <si>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</si>
  <si>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</si>
  <si>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</si>
  <si>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</si>
  <si>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</si>
  <si>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</si>
  <si>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</si>
  <si>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</si>
  <si>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</si>
  <si>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</si>
  <si>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</si>
  <si>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</si>
  <si>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</si>
  <si>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</si>
  <si>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</si>
  <si>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</si>
  <si>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</si>
  <si>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</si>
  <si>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</si>
  <si>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</si>
  <si>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</si>
  <si>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</si>
  <si>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</si>
  <si>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</si>
  <si>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</si>
  <si>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</si>
  <si>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</si>
  <si>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</si>
  <si>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</si>
  <si>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</si>
  <si>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</si>
  <si>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</si>
  <si>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</si>
  <si>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</si>
  <si>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</si>
  <si>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</si>
  <si>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</si>
  <si>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</si>
  <si>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</si>
  <si>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</si>
  <si>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</si>
  <si>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</si>
  <si>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</si>
  <si>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</si>
  <si>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</si>
  <si>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</si>
  <si>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</si>
  <si>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</si>
  <si>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</si>
  <si>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</si>
  <si>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</si>
  <si>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</si>
  <si>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</si>
  <si>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</si>
  <si>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</si>
  <si>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</si>
  <si>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</si>
  <si>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</si>
  <si>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</si>
  <si>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</si>
  <si>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</si>
  <si>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</si>
  <si>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</si>
  <si>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</si>
  <si>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</si>
  <si>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</si>
  <si>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</si>
  <si>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</si>
  <si>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</si>
  <si>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</si>
  <si>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</si>
  <si>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</si>
  <si>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</si>
  <si>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</si>
  <si>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</si>
  <si>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</si>
  <si>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</si>
  <si>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</si>
  <si>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</si>
  <si>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</si>
  <si>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</si>
  <si>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</si>
  <si>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</si>
  <si>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</si>
  <si>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</si>
  <si>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</si>
  <si>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</si>
  <si>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</si>
  <si>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</si>
  <si>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</si>
  <si>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</si>
  <si>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</si>
  <si>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</si>
  <si>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</si>
  <si>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</si>
  <si>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</si>
  <si>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</si>
  <si>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</si>
  <si>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</si>
  <si>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</si>
  <si>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</si>
  <si>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</si>
  <si>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</si>
  <si>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</si>
  <si>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</si>
  <si>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</si>
  <si>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</si>
  <si>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</si>
  <si>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</si>
  <si>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</si>
  <si>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</si>
  <si>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</si>
  <si>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</si>
  <si>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</si>
  <si>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</si>
  <si>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</si>
  <si>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</si>
  <si>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</si>
  <si>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</si>
  <si>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</si>
  <si>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</si>
  <si>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</si>
  <si>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</si>
  <si>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</si>
  <si>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</si>
  <si>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</si>
  <si>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</si>
  <si>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</si>
  <si>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</si>
  <si>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</si>
  <si>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</si>
  <si>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</si>
  <si>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</si>
  <si>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</si>
  <si>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</si>
  <si>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</si>
  <si>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</si>
  <si>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</si>
  <si>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</si>
  <si>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</si>
  <si>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</si>
  <si>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</si>
  <si>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</si>
  <si>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</si>
  <si>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</si>
  <si>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</si>
  <si>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</si>
  <si>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</si>
  <si>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</si>
  <si>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</si>
  <si>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</si>
  <si>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</si>
  <si>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</si>
  <si>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</si>
  <si>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</si>
  <si>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</si>
  <si>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</si>
  <si>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</si>
  <si>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</si>
  <si>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</si>
  <si>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</si>
  <si>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</si>
  <si>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</si>
  <si>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</si>
  <si>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</si>
  <si>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</si>
  <si>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</si>
  <si>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</si>
  <si>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</si>
  <si>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</si>
  <si>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</si>
  <si>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</si>
  <si>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</si>
  <si>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</si>
  <si>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</si>
  <si>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</si>
  <si>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</si>
  <si>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</si>
  <si>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</si>
  <si>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</si>
  <si>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</si>
  <si>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</si>
  <si>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</si>
  <si>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</si>
  <si>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</si>
  <si>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</si>
  <si>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</si>
  <si>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</si>
  <si>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</si>
  <si>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</si>
  <si>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</si>
  <si>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</si>
  <si>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</si>
  <si>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</si>
  <si>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</si>
  <si>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</si>
  <si>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</si>
  <si>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</si>
  <si>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</si>
  <si>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</si>
  <si>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</si>
  <si>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</si>
  <si>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</si>
  <si>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</si>
  <si>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</si>
  <si>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</si>
  <si>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</si>
  <si>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</si>
  <si>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</si>
  <si>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</si>
  <si>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</si>
  <si>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</si>
  <si>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</si>
  <si>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</si>
  <si>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</si>
  <si>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</si>
  <si>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</si>
  <si>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</si>
  <si>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</si>
  <si>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</si>
  <si>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</si>
  <si>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</si>
  <si>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</si>
  <si>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</si>
  <si>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</si>
  <si>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</si>
  <si>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</si>
  <si>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</si>
  <si>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</si>
  <si>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</si>
  <si>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</si>
  <si>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</si>
  <si>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</si>
  <si>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</si>
  <si>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</si>
  <si>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</si>
  <si>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</si>
  <si>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</si>
  <si>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</si>
  <si>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</si>
  <si>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</si>
  <si>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</si>
  <si>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</si>
  <si>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</si>
  <si>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</si>
  <si>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</si>
  <si>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</si>
  <si>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</si>
  <si>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</si>
  <si>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</si>
  <si>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</si>
  <si>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</si>
  <si>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</si>
  <si>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</si>
  <si>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</si>
  <si>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</si>
  <si>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</si>
  <si>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</si>
  <si>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</si>
  <si>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</si>
  <si>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</si>
  <si>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</si>
  <si>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</si>
  <si>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</si>
  <si>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</si>
  <si>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</si>
  <si>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</si>
  <si>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</si>
  <si>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</si>
  <si>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</si>
  <si>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</si>
  <si>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</si>
  <si>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</si>
  <si>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</si>
  <si>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</si>
  <si>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</si>
  <si>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</si>
  <si>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</si>
  <si>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</si>
  <si>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</si>
  <si>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</si>
  <si>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</si>
  <si>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</si>
  <si>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</si>
  <si>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</si>
  <si>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</si>
  <si>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</si>
  <si>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</si>
  <si>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</si>
  <si>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</si>
  <si>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</si>
  <si>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</si>
  <si>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</si>
  <si>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</si>
  <si>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</si>
  <si>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</si>
  <si>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</si>
  <si>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</si>
  <si>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</si>
  <si>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</si>
  <si>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</si>
  <si>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</si>
  <si>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</si>
  <si>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</si>
  <si>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</si>
  <si>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</si>
  <si>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</si>
  <si>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</si>
  <si>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</si>
  <si>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</si>
  <si>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</si>
  <si>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</si>
  <si>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</si>
  <si>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</si>
  <si>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</si>
  <si>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</si>
  <si>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</si>
  <si>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</si>
  <si>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</si>
  <si>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</si>
  <si>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</si>
  <si>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</si>
  <si>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</si>
  <si>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</si>
  <si>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</si>
  <si>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</si>
  <si>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</si>
  <si>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</si>
  <si>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</si>
  <si>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</si>
  <si>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</si>
  <si>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</si>
  <si>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</si>
  <si>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</si>
  <si>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</si>
  <si>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</si>
  <si>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</si>
  <si>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</si>
  <si>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</si>
  <si>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</si>
  <si>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</si>
  <si>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</si>
  <si>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</si>
  <si>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</si>
  <si>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</si>
  <si>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</si>
  <si>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</si>
  <si>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</si>
  <si>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</si>
  <si>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</si>
  <si>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</si>
  <si>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</si>
  <si>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</si>
  <si>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</si>
  <si>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</si>
  <si>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</si>
  <si>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</si>
  <si>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</si>
  <si>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</si>
  <si>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</si>
  <si>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</si>
  <si>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</si>
  <si>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</si>
  <si>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</si>
  <si>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</si>
  <si>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</si>
  <si>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</si>
  <si>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</si>
  <si>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</si>
  <si>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</si>
  <si>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</si>
  <si>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</si>
  <si>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</si>
  <si>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</si>
  <si>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</si>
  <si>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</si>
  <si>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</si>
  <si>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</si>
  <si>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</si>
  <si>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</si>
  <si>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</si>
  <si>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</si>
  <si>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</si>
  <si>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</si>
  <si>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</si>
  <si>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</si>
  <si>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</si>
  <si>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</si>
  <si>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</si>
  <si>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</si>
  <si>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</si>
  <si>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</si>
  <si>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</si>
  <si>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</si>
  <si>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</si>
  <si>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</si>
  <si>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</si>
  <si>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</si>
  <si>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</si>
  <si>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</si>
  <si>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</si>
  <si>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</si>
  <si>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</si>
  <si>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</si>
  <si>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</si>
  <si>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</si>
  <si>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</si>
  <si>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</si>
  <si>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</si>
  <si>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</si>
  <si>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</si>
  <si>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</si>
  <si>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</si>
  <si>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</si>
  <si>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</si>
  <si>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</si>
  <si>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</si>
  <si>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</si>
  <si>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</si>
  <si>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</si>
  <si>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</si>
  <si>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</si>
  <si>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</si>
  <si>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</si>
  <si>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</si>
  <si>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</si>
  <si>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</si>
  <si>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</si>
  <si>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</si>
  <si>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</si>
  <si>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</si>
  <si>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</si>
  <si>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</si>
  <si>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</si>
  <si>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</si>
  <si>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</si>
  <si>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</si>
  <si>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</si>
  <si>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</si>
  <si>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</si>
  <si>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</si>
  <si>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</si>
  <si>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</si>
  <si>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</si>
  <si>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</si>
  <si>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</si>
  <si>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</si>
  <si>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</si>
  <si>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</si>
  <si>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</si>
  <si>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</si>
  <si>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</si>
  <si>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</si>
  <si>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</si>
  <si>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</si>
  <si>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</si>
  <si>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</si>
  <si>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</si>
  <si>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</si>
  <si>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</si>
  <si>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</si>
  <si>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</si>
  <si>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</si>
  <si>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</si>
  <si>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</si>
  <si>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</si>
  <si>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</si>
  <si>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</si>
  <si>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</si>
  <si>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</si>
  <si>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</si>
  <si>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</si>
  <si>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</si>
  <si>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</si>
  <si>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</si>
  <si>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</si>
  <si>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</si>
  <si>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</si>
  <si>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</si>
  <si>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</si>
  <si>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</si>
  <si>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</si>
  <si>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</si>
  <si>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</si>
  <si>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</si>
  <si>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</si>
  <si>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</si>
  <si>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</si>
  <si>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</si>
  <si>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</si>
  <si>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</si>
  <si>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</si>
  <si>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</si>
  <si>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</si>
  <si>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</si>
  <si>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</si>
  <si>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</si>
  <si>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</si>
  <si>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</si>
  <si>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</si>
  <si>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</si>
  <si>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</si>
  <si>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</si>
  <si>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</si>
  <si>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</si>
  <si>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</si>
  <si>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</si>
  <si>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</si>
  <si>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</si>
  <si>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</si>
  <si>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</si>
  <si>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</si>
  <si>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</si>
  <si>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</si>
  <si>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</si>
  <si>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</si>
  <si>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</si>
  <si>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</si>
  <si>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</si>
  <si>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</si>
  <si>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</si>
  <si>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</si>
  <si>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</si>
  <si>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</si>
  <si>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</si>
  <si>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</si>
  <si>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</si>
  <si>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</si>
  <si>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</si>
  <si>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</si>
  <si>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</si>
  <si>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</si>
  <si>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</si>
  <si>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</si>
  <si>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</si>
  <si>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</si>
  <si>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</si>
  <si>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</si>
  <si>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</si>
  <si>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</si>
  <si>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</si>
  <si>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</si>
  <si>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</si>
  <si>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</si>
  <si>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</si>
  <si>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</si>
  <si>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</si>
  <si>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</si>
  <si>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</si>
  <si>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</si>
  <si>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</si>
  <si>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</si>
  <si>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</si>
  <si>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</si>
  <si>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</si>
  <si>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</si>
  <si>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</si>
  <si>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</si>
  <si>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</si>
  <si>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</si>
  <si>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</si>
  <si>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</si>
  <si>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</si>
  <si>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</si>
  <si>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</si>
  <si>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</si>
  <si>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</si>
  <si>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</si>
  <si>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</si>
  <si>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</si>
  <si>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</si>
  <si>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</si>
  <si>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</si>
  <si>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</si>
  <si>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</si>
  <si>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</si>
  <si>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</si>
  <si>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</si>
  <si>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</si>
  <si>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</si>
  <si>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</si>
  <si>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</si>
  <si>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</si>
  <si>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</si>
  <si>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</si>
  <si>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</si>
  <si>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</si>
  <si>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</si>
  <si>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</si>
  <si>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</si>
  <si>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</si>
  <si>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</si>
  <si>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</si>
  <si>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</si>
  <si>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</si>
  <si>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</si>
  <si>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</si>
  <si>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</si>
  <si>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</si>
  <si>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</si>
  <si>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</si>
  <si>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</si>
  <si>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</si>
  <si>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</si>
  <si>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</si>
  <si>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</si>
  <si>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</si>
  <si>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</si>
  <si>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</si>
  <si>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</si>
  <si>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</si>
  <si>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</si>
  <si>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</si>
  <si>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</si>
  <si>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</si>
  <si>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</si>
  <si>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</si>
  <si>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</si>
  <si>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</si>
  <si>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</si>
  <si>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</si>
  <si>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</si>
  <si>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</si>
  <si>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</si>
  <si>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</si>
  <si>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</si>
  <si>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</si>
  <si>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</si>
  <si>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</si>
  <si>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</si>
  <si>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</si>
  <si>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</si>
  <si>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</si>
  <si>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</si>
  <si>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</si>
  <si>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</si>
  <si>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</si>
  <si>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</si>
  <si>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</si>
  <si>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</si>
  <si>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</si>
  <si>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</si>
  <si>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</si>
  <si>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</si>
  <si>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</si>
  <si>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</si>
  <si>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</si>
  <si>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</si>
  <si>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</si>
  <si>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</si>
  <si>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</si>
  <si>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</si>
  <si>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</si>
  <si>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</si>
  <si>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</si>
  <si>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</si>
  <si>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</si>
  <si>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</si>
  <si>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</si>
  <si>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</si>
  <si>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</si>
  <si>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</si>
  <si>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</si>
  <si>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</si>
  <si>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</si>
  <si>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</si>
  <si>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</si>
  <si>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</si>
  <si>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</si>
  <si>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</si>
  <si>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</si>
  <si>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</si>
  <si>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</si>
  <si>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</si>
  <si>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</si>
  <si>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</si>
  <si>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</si>
  <si>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</si>
  <si>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</si>
  <si>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</si>
  <si>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</si>
  <si>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</si>
  <si>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</si>
  <si>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</si>
  <si>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</si>
  <si>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</si>
  <si>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</si>
  <si>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</si>
  <si>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</si>
  <si>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</si>
  <si>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</si>
  <si>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</si>
  <si>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</si>
  <si>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</si>
  <si>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</si>
  <si>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</si>
  <si>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</si>
  <si>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</si>
  <si>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</si>
  <si>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</si>
  <si>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</si>
  <si>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</si>
  <si>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</si>
  <si>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</si>
  <si>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</si>
  <si>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</si>
  <si>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</si>
  <si>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</si>
  <si>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</si>
  <si>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</si>
  <si>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</si>
  <si>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</si>
  <si>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</si>
  <si>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</si>
  <si>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</si>
  <si>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</si>
  <si>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</si>
  <si>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</si>
  <si>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</si>
  <si>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</si>
  <si>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</si>
  <si>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</si>
  <si>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</si>
  <si>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</si>
  <si>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</si>
  <si>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</si>
  <si>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</si>
  <si>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</si>
  <si>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</si>
  <si>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</si>
  <si>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</si>
  <si>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</si>
  <si>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</si>
  <si>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</si>
  <si>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</si>
  <si>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</si>
  <si>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</si>
  <si>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</si>
  <si>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</si>
  <si>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</si>
  <si>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</si>
  <si>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</si>
  <si>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</si>
  <si>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</si>
  <si>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</si>
  <si>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</si>
  <si>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</si>
  <si>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</si>
  <si>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</si>
  <si>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</si>
  <si>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</si>
  <si>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</si>
  <si>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</si>
  <si>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</si>
  <si>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</si>
  <si>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</si>
  <si>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</si>
  <si>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</si>
  <si>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</si>
  <si>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</si>
  <si>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</si>
  <si>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</si>
  <si>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</si>
  <si>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</si>
  <si>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</si>
  <si>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</si>
  <si>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</si>
  <si>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</si>
  <si>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</si>
  <si>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</si>
  <si>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</si>
  <si>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</si>
  <si>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</si>
  <si>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</si>
  <si>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</si>
  <si>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</si>
  <si>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</si>
  <si>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</si>
  <si>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</si>
  <si>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</si>
  <si>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</si>
  <si>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</si>
  <si>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</si>
  <si>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</si>
  <si>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</si>
  <si>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</si>
  <si>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</si>
  <si>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</si>
  <si>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</si>
  <si>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</si>
  <si>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</si>
  <si>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</si>
  <si>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</si>
  <si>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</si>
  <si>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</si>
  <si>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</si>
  <si>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</si>
  <si>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</si>
  <si>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</si>
  <si>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</si>
  <si>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</si>
  <si>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</si>
  <si>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</si>
  <si>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</si>
  <si>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</si>
  <si>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</si>
  <si>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</si>
  <si>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</si>
  <si>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</si>
  <si>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</si>
  <si>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</si>
  <si>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</si>
  <si>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</si>
  <si>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</si>
  <si>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</si>
  <si>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</si>
  <si>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</si>
  <si>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</si>
  <si>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</si>
  <si>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</si>
  <si>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</si>
  <si>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</si>
  <si>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</si>
  <si>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</si>
  <si>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</si>
  <si>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</si>
  <si>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</si>
  <si>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</si>
  <si>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</si>
  <si>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</si>
  <si>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</si>
  <si>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</si>
  <si>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</si>
  <si>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</si>
  <si>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</si>
  <si>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</si>
  <si>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</si>
  <si>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</si>
  <si>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</si>
  <si>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</si>
  <si>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</si>
  <si>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</si>
  <si>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</si>
  <si>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</si>
  <si>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</si>
  <si>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</si>
  <si>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</si>
  <si>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</si>
  <si>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</si>
  <si>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</si>
  <si>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</si>
  <si>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</si>
  <si>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</si>
  <si>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</si>
  <si>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</si>
  <si>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</si>
  <si>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</si>
  <si>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</si>
  <si>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</si>
  <si>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</si>
  <si>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</si>
  <si>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</si>
  <si>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</si>
  <si>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</si>
  <si>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</si>
  <si>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</si>
  <si>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</si>
  <si>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</si>
  <si>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</si>
  <si>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</si>
  <si>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</si>
  <si>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</si>
  <si>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</si>
  <si>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</si>
  <si>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</si>
  <si>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</si>
  <si>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</si>
  <si>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</si>
  <si>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</si>
  <si>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</si>
  <si>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</si>
  <si>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</si>
  <si>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</si>
  <si>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</si>
  <si>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</si>
  <si>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</si>
  <si>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</si>
  <si>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</si>
  <si>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</si>
  <si>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</si>
  <si>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</si>
  <si>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</si>
  <si>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</si>
  <si>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</si>
  <si>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</si>
  <si>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</si>
  <si>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</si>
  <si>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</si>
  <si>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</si>
  <si>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</si>
  <si>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</si>
  <si>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</si>
  <si>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</si>
  <si>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</si>
  <si>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</si>
  <si>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</si>
  <si>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</si>
  <si>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</si>
  <si>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</si>
  <si>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</si>
  <si>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</si>
  <si>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</si>
  <si>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</si>
  <si>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</si>
  <si>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</si>
  <si>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</si>
  <si>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</si>
  <si>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</si>
  <si>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</si>
  <si>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</si>
  <si>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</si>
  <si>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</si>
  <si>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</si>
  <si>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</si>
  <si>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</si>
  <si>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</si>
  <si>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</si>
  <si>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</si>
  <si>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</si>
  <si>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</si>
  <si>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</si>
  <si>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</si>
  <si>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</si>
  <si>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</si>
  <si>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</si>
  <si>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</si>
  <si>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</si>
  <si>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</si>
  <si>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</si>
  <si>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</si>
  <si>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</si>
  <si>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</si>
  <si>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</si>
  <si>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</si>
  <si>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</si>
  <si>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</si>
  <si>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</si>
  <si>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</si>
  <si>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</si>
  <si>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</si>
  <si>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</si>
  <si>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</si>
  <si>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</si>
  <si>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</si>
  <si>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</si>
  <si>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</si>
  <si>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</si>
  <si>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</si>
  <si>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</si>
  <si>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</si>
  <si>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</si>
  <si>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</si>
  <si>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</si>
  <si>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</si>
  <si>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</si>
  <si>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</si>
  <si>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</si>
  <si>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</si>
  <si>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</si>
  <si>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</si>
  <si>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</si>
  <si>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</si>
  <si>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</si>
  <si>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</si>
  <si>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</si>
  <si>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</si>
  <si>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</si>
  <si>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</si>
  <si>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</si>
  <si>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</si>
  <si>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</si>
  <si>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</si>
  <si>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</si>
  <si>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</si>
  <si>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</si>
  <si>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</si>
  <si>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</si>
  <si>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</si>
  <si>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</si>
  <si>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</si>
  <si>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</si>
  <si>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</si>
  <si>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</si>
  <si>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</si>
  <si>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</si>
  <si>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</si>
  <si>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</si>
  <si>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</si>
  <si>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</si>
  <si>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</si>
  <si>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</si>
  <si>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</si>
  <si>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</si>
  <si>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</si>
  <si>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</si>
  <si>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</si>
  <si>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</si>
  <si>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</si>
  <si>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</si>
  <si>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</si>
  <si>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</si>
  <si>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</si>
  <si>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</si>
  <si>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</si>
  <si>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</si>
  <si>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</si>
  <si>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</si>
  <si>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</si>
  <si>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</si>
  <si>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</si>
  <si>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</si>
  <si>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</si>
  <si>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</si>
  <si>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</si>
  <si>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</si>
  <si>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</si>
  <si>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</si>
  <si>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</si>
  <si>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</si>
  <si>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</si>
  <si>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</si>
  <si>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</si>
  <si>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</si>
  <si>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</si>
  <si>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</si>
  <si>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</si>
  <si>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</si>
  <si>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</si>
  <si>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</si>
  <si>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</si>
  <si>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</si>
  <si>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</si>
  <si>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</si>
  <si>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</si>
  <si>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</si>
  <si>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</si>
  <si>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</si>
  <si>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</si>
  <si>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</si>
  <si>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</si>
  <si>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</si>
  <si>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</si>
  <si>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</si>
  <si>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</si>
  <si>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</si>
  <si>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</si>
  <si>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</si>
  <si>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</si>
  <si>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</si>
  <si>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</si>
  <si>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</si>
  <si>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</si>
  <si>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</si>
  <si>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</si>
  <si>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</si>
  <si>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</si>
  <si>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</si>
  <si>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</si>
  <si>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</si>
  <si>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</si>
  <si>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</si>
  <si>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</si>
  <si>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</si>
  <si>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</si>
  <si>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</si>
  <si>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</si>
  <si>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</si>
  <si>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</si>
  <si>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</si>
  <si>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</si>
  <si>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</si>
  <si>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</si>
  <si>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</si>
  <si>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</si>
  <si>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</si>
  <si>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</si>
  <si>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</si>
  <si>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</si>
  <si>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</si>
  <si>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</si>
  <si>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</si>
  <si>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</si>
  <si>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</si>
  <si>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</si>
  <si>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</si>
  <si>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</si>
  <si>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</si>
  <si>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</si>
  <si>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</si>
  <si>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</si>
  <si>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</si>
  <si>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</si>
  <si>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</si>
  <si>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</si>
  <si>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</si>
  <si>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</si>
  <si>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</si>
  <si>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</si>
  <si>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</si>
  <si>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</si>
  <si>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</si>
  <si>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</si>
  <si>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</si>
  <si>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</si>
  <si>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</si>
  <si>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</si>
  <si>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</si>
  <si>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</si>
  <si>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</si>
  <si>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</si>
  <si>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</si>
  <si>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</si>
  <si>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</si>
  <si>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</si>
  <si>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</si>
  <si>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</si>
  <si>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</si>
  <si>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</si>
  <si>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</si>
  <si>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</si>
  <si>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</si>
  <si>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</si>
  <si>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</si>
  <si>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</si>
  <si>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</si>
  <si>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</si>
  <si>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</si>
  <si>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</si>
  <si>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</si>
  <si>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</si>
  <si>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</si>
  <si>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</si>
  <si>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</si>
  <si>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</si>
  <si>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</si>
  <si>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</si>
  <si>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</si>
  <si>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</si>
  <si>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</si>
  <si>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</si>
  <si>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</si>
  <si>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</si>
  <si>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</si>
  <si>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</si>
  <si>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</si>
  <si>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</si>
  <si>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</si>
  <si>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</si>
  <si>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</si>
  <si>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</si>
  <si>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</si>
  <si>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</si>
  <si>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</si>
  <si>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</si>
  <si>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</si>
  <si>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</si>
  <si>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</si>
  <si>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</si>
  <si>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</si>
  <si>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</si>
  <si>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</si>
  <si>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</si>
  <si>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</si>
  <si>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</si>
  <si>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</si>
  <si>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</si>
  <si>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</si>
  <si>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</si>
  <si>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</si>
  <si>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</si>
  <si>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</si>
  <si>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</si>
  <si>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</si>
  <si>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</si>
  <si>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</si>
  <si>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</si>
  <si>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</si>
  <si>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</si>
  <si>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</si>
  <si>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</si>
  <si>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</si>
  <si>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</si>
  <si>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</si>
  <si>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</si>
  <si>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</si>
  <si>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</si>
  <si>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</si>
  <si>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</si>
  <si>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</si>
  <si>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</si>
  <si>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</si>
  <si>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</si>
  <si>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</si>
  <si>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</si>
  <si>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</si>
  <si>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</si>
  <si>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</si>
  <si>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</si>
  <si>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</si>
  <si>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</si>
  <si>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</si>
  <si>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</si>
  <si>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</si>
  <si>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</si>
  <si>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</si>
  <si>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</si>
  <si>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</si>
  <si>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</si>
  <si>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</si>
  <si>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</si>
  <si>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</si>
  <si>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</si>
  <si>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</si>
  <si>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</si>
  <si>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</si>
  <si>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</si>
  <si>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</si>
  <si>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</si>
  <si>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</si>
  <si>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</si>
  <si>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</si>
  <si>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</si>
  <si>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</si>
  <si>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</si>
  <si>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</si>
  <si>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</si>
  <si>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</si>
  <si>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</si>
  <si>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</si>
  <si>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</si>
  <si>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</si>
  <si>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</si>
  <si>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</si>
  <si>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</si>
  <si>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</si>
  <si>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</si>
  <si>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</si>
  <si>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</si>
  <si>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</si>
  <si>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</si>
  <si>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</si>
  <si>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</si>
  <si>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</si>
  <si>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</si>
  <si>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</si>
  <si>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</si>
  <si>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</si>
  <si>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</si>
  <si>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</si>
  <si>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</si>
  <si>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</si>
  <si>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</si>
  <si>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</si>
  <si>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</si>
  <si>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</si>
  <si>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</si>
  <si>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</si>
  <si>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</si>
  <si>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</si>
  <si>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</si>
  <si>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</si>
  <si>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</si>
  <si>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</si>
  <si>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</si>
  <si>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</si>
  <si>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</si>
  <si>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</si>
  <si>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</si>
  <si>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</si>
  <si>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</si>
  <si>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</si>
  <si>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</si>
  <si>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</si>
  <si>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</si>
  <si>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</si>
  <si>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</si>
  <si>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</si>
  <si>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</si>
  <si>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</si>
  <si>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</si>
  <si>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</si>
  <si>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</si>
  <si>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</si>
  <si>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</si>
  <si>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</si>
  <si>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</si>
  <si>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</si>
  <si>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</si>
  <si>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</si>
  <si>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</si>
  <si>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</si>
  <si>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</si>
  <si>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</si>
  <si>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</si>
  <si>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</si>
  <si>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</si>
  <si>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</si>
  <si>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</si>
  <si>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</si>
  <si>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</si>
  <si>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</si>
  <si>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</si>
  <si>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</si>
  <si>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</si>
  <si>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</si>
  <si>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</si>
  <si>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</si>
  <si>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</si>
  <si>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</si>
  <si>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</si>
  <si>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</si>
  <si>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</si>
  <si>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</si>
  <si>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</si>
  <si>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</si>
  <si>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</si>
  <si>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</si>
  <si>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</si>
  <si>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</si>
  <si>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</si>
  <si>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</si>
  <si>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</si>
  <si>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</si>
  <si>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</si>
  <si>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</si>
  <si>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</si>
  <si>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</si>
  <si>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</si>
  <si>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</si>
  <si>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</si>
  <si>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</si>
  <si>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</si>
  <si>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</si>
  <si>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</si>
  <si>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</si>
  <si>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</si>
  <si>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</si>
  <si>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</si>
  <si>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</si>
  <si>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</si>
  <si>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</si>
  <si>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</si>
  <si>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</si>
  <si>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</si>
  <si>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</si>
  <si>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</si>
  <si>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</si>
  <si>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</si>
  <si>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</si>
  <si>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</si>
  <si>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</si>
  <si>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</si>
  <si>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</si>
  <si>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</si>
  <si>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</si>
  <si>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</si>
  <si>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</si>
  <si>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</si>
  <si>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</si>
  <si>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</si>
  <si>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</si>
  <si>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</si>
  <si>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</si>
  <si>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</si>
  <si>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</si>
  <si>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</si>
  <si>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</si>
  <si>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</si>
  <si>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</si>
  <si>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</si>
  <si>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</si>
  <si>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</si>
  <si>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</si>
  <si>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</si>
  <si>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</si>
  <si>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</si>
  <si>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</si>
  <si>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</si>
  <si>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</si>
  <si>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</si>
  <si>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</si>
  <si>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</si>
  <si>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</si>
  <si>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</si>
  <si>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</si>
  <si>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</si>
  <si>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</si>
  <si>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</si>
  <si>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</si>
  <si>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</si>
  <si>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</si>
  <si>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</si>
  <si>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</si>
  <si>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</si>
  <si>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</si>
  <si>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</si>
  <si>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</si>
  <si>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</si>
  <si>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</si>
  <si>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</si>
  <si>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</si>
  <si>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</si>
  <si>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</si>
  <si>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</si>
  <si>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</si>
  <si>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</si>
  <si>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</si>
  <si>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</si>
  <si>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</si>
  <si>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</si>
  <si>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</si>
  <si>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</si>
  <si>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</si>
  <si>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</si>
  <si>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</si>
  <si>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</si>
  <si>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</si>
  <si>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</si>
  <si>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</si>
  <si>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</si>
  <si>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</si>
  <si>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</si>
  <si>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</si>
  <si>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</si>
  <si>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</si>
  <si>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</si>
  <si>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</si>
  <si>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</si>
  <si>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</si>
  <si>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</si>
  <si>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</si>
  <si>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</si>
  <si>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</si>
  <si>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</si>
  <si>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</si>
  <si>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</si>
  <si>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</si>
  <si>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</si>
  <si>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</si>
  <si>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</si>
  <si>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</si>
  <si>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</si>
  <si>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</si>
  <si>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</si>
  <si>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</si>
  <si>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</si>
  <si>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</si>
  <si>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</si>
  <si>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</si>
  <si>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</si>
  <si>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</si>
  <si>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</si>
  <si>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</si>
  <si>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</si>
  <si>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</si>
  <si>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</si>
  <si>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</si>
  <si>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</si>
  <si>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</si>
  <si>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</si>
  <si>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</si>
  <si>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</si>
  <si>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</si>
  <si>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</si>
  <si>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</si>
  <si>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</si>
  <si>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</si>
  <si>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</si>
  <si>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</si>
  <si>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</si>
  <si>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</si>
  <si>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</si>
  <si>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</si>
  <si>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</si>
  <si>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</si>
  <si>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</si>
  <si>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</si>
  <si>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</si>
  <si>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</si>
  <si>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</si>
  <si>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</si>
  <si>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</si>
  <si>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</si>
  <si>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</si>
  <si>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</si>
  <si>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</si>
  <si>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</si>
  <si>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</si>
  <si>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</si>
  <si>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</si>
  <si>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</si>
  <si>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</si>
  <si>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</si>
  <si>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</si>
  <si>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</si>
  <si>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</si>
  <si>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</si>
  <si>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</si>
  <si>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</si>
  <si>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</si>
  <si>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</si>
  <si>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</si>
  <si>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</si>
  <si>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</si>
  <si>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</si>
  <si>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</si>
  <si>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</si>
  <si>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</si>
  <si>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</si>
  <si>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</si>
  <si>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</si>
  <si>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</si>
  <si>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</si>
  <si>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</si>
  <si>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</si>
  <si>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</si>
  <si>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</si>
  <si>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</si>
  <si>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</si>
  <si>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</si>
  <si>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</si>
  <si>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</si>
  <si>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</si>
  <si>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</si>
  <si>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</si>
  <si>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</si>
  <si>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</si>
  <si>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</si>
  <si>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</si>
  <si>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</si>
  <si>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</si>
  <si>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</si>
  <si>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</si>
  <si>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</si>
  <si>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</si>
  <si>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</si>
  <si>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</si>
  <si>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</si>
  <si>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</si>
  <si>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</si>
  <si>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</si>
  <si>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</si>
  <si>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</si>
  <si>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</si>
  <si>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</si>
  <si>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</si>
  <si>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</si>
  <si>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</si>
  <si>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</si>
  <si>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</si>
  <si>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</si>
  <si>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</si>
  <si>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</si>
  <si>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</si>
  <si>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</si>
  <si>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</si>
  <si>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</si>
  <si>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</si>
  <si>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</si>
  <si>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</si>
  <si>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</si>
  <si>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</si>
  <si>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</si>
  <si>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</si>
  <si>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</si>
  <si>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</si>
  <si>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</si>
  <si>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</si>
  <si>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</si>
  <si>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</si>
  <si>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</si>
  <si>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</si>
  <si>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</si>
  <si>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</si>
  <si>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</si>
  <si>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</si>
  <si>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</si>
  <si>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</si>
  <si>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</si>
  <si>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</si>
  <si>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</si>
  <si>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</si>
  <si>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</si>
  <si>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</si>
  <si>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</si>
  <si>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</si>
  <si>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</si>
  <si>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</si>
  <si>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</si>
  <si>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</si>
  <si>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</si>
  <si>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</si>
  <si>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</si>
  <si>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</si>
  <si>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</si>
  <si>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</si>
  <si>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</si>
  <si>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</si>
  <si>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</si>
  <si>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</si>
  <si>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</si>
  <si>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</si>
  <si>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</si>
  <si>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</si>
  <si>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</si>
  <si>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</si>
  <si>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</si>
  <si>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</si>
  <si>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</si>
  <si>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</si>
  <si>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</si>
  <si>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</si>
  <si>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</si>
  <si>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</si>
  <si>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</si>
  <si>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</si>
  <si>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</si>
  <si>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</si>
  <si>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</si>
  <si>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</si>
  <si>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</si>
  <si>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</si>
  <si>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</si>
  <si>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</si>
  <si>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</si>
  <si>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</si>
  <si>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</si>
  <si>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</si>
  <si>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</si>
  <si>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</si>
  <si>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</si>
  <si>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</si>
  <si>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</si>
  <si>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</si>
  <si>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</si>
  <si>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</si>
  <si>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</si>
  <si>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</si>
  <si>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</si>
  <si>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</si>
  <si>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</si>
  <si>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</si>
  <si>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</si>
  <si>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</si>
  <si>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</si>
  <si>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</si>
  <si>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</si>
  <si>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</si>
  <si>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</si>
  <si>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</si>
  <si>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</si>
  <si>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</si>
  <si>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</si>
  <si>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</si>
  <si>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</si>
  <si>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</si>
  <si>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</si>
  <si>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</si>
  <si>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</si>
  <si>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</si>
  <si>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</si>
  <si>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</si>
  <si>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</si>
  <si>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</si>
  <si>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</si>
  <si>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</si>
  <si>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</si>
  <si>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</si>
  <si>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</si>
  <si>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</si>
  <si>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</si>
  <si>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</si>
  <si>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</si>
  <si>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</si>
  <si>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</si>
  <si>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</si>
  <si>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</si>
  <si>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</si>
  <si>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</si>
  <si>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</si>
  <si>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</si>
  <si>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</si>
  <si>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</si>
  <si>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</si>
  <si>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</si>
  <si>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</si>
  <si>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</si>
  <si>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</si>
  <si>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</si>
  <si>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</si>
  <si>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</si>
  <si>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</si>
  <si>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</si>
  <si>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</si>
  <si>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</si>
  <si>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</si>
  <si>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</si>
  <si>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</si>
  <si>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</si>
  <si>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</si>
  <si>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</si>
  <si>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</si>
  <si>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</si>
  <si>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</si>
  <si>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</si>
  <si>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</si>
  <si>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</si>
  <si>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</si>
  <si>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</si>
  <si>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</si>
  <si>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</si>
  <si>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</si>
  <si>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</si>
  <si>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</si>
  <si>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</si>
  <si>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</si>
  <si>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</si>
  <si>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</si>
  <si>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</si>
  <si>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</si>
  <si>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</si>
  <si>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</si>
  <si>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</si>
  <si>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</si>
  <si>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</si>
  <si>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</si>
  <si>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</si>
  <si>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</si>
  <si>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</si>
  <si>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</si>
  <si>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</si>
  <si>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</si>
  <si>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</si>
  <si>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</si>
  <si>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</si>
  <si>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</si>
  <si>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</si>
  <si>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</si>
  <si>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</si>
  <si>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</si>
  <si>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</si>
  <si>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</si>
  <si>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</si>
  <si>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</si>
  <si>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</si>
  <si>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</si>
  <si>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</si>
  <si>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</si>
  <si>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</si>
  <si>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</si>
  <si>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</si>
  <si>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</si>
  <si>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</si>
  <si>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</si>
  <si>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</si>
  <si>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</si>
  <si>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</si>
  <si>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</si>
  <si>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</si>
  <si>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</si>
  <si>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</si>
  <si>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</si>
  <si>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</si>
  <si>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</si>
  <si>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</si>
  <si>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</si>
  <si>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</si>
  <si>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</si>
  <si>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</si>
  <si>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</si>
  <si>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</si>
  <si>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</si>
  <si>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</si>
  <si>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</si>
  <si>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</si>
  <si>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</si>
  <si>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</si>
  <si>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</si>
  <si>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</si>
  <si>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</si>
  <si>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</si>
  <si>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</si>
  <si>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</si>
  <si>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</si>
  <si>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</si>
  <si>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</si>
  <si>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</si>
  <si>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</si>
  <si>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</si>
  <si>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</si>
  <si>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</si>
  <si>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</si>
  <si>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</si>
  <si>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</si>
  <si>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</si>
  <si>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</si>
  <si>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</si>
  <si>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</si>
  <si>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</si>
  <si>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</si>
  <si>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</si>
  <si>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</si>
  <si>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</si>
  <si>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</si>
  <si>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</si>
  <si>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</si>
  <si>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</si>
  <si>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</si>
  <si>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</si>
  <si>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</si>
  <si>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</si>
  <si>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</si>
  <si>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</si>
  <si>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</si>
  <si>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</si>
  <si>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</si>
  <si>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</si>
  <si>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</si>
  <si>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</si>
  <si>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</si>
  <si>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</si>
  <si>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</si>
  <si>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</si>
  <si>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</si>
  <si>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</si>
  <si>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</si>
  <si>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</si>
  <si>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</si>
  <si>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</si>
  <si>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</si>
  <si>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</si>
  <si>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</si>
  <si>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</si>
  <si>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</si>
  <si>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</si>
  <si>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</si>
  <si>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</si>
  <si>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</si>
  <si>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</si>
  <si>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</si>
  <si>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</si>
  <si>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</si>
  <si>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</si>
  <si>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</si>
  <si>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</si>
  <si>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</si>
  <si>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</si>
  <si>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</si>
  <si>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</si>
  <si>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</si>
  <si>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</si>
  <si>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</si>
  <si>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</si>
  <si>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</si>
  <si>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</si>
  <si>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</si>
  <si>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</si>
  <si>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</si>
  <si>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</si>
  <si>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</si>
  <si>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</si>
  <si>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</si>
  <si>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</si>
  <si>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</si>
  <si>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</si>
  <si>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</si>
  <si>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</si>
  <si>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</si>
  <si>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</si>
  <si>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</si>
  <si>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</si>
  <si>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</si>
  <si>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</si>
  <si>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</si>
  <si>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</si>
  <si>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</si>
  <si>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</si>
  <si>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</si>
  <si>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</si>
  <si>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</si>
  <si>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</si>
  <si>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</si>
  <si>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</si>
  <si>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</si>
  <si>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</si>
  <si>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</si>
  <si>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</si>
  <si>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</si>
  <si>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</si>
  <si>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</si>
  <si>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</si>
  <si>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</si>
  <si>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</si>
  <si>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</si>
  <si>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</si>
  <si>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</si>
  <si>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</si>
  <si>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</si>
  <si>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</si>
  <si>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</si>
  <si>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</si>
  <si>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</si>
  <si>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</si>
  <si>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</si>
  <si>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</si>
  <si>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</si>
  <si>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</si>
  <si>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</si>
  <si>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</si>
  <si>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</si>
  <si>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</si>
  <si>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</si>
  <si>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</si>
  <si>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</si>
  <si>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</si>
  <si>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</si>
  <si>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</si>
  <si>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</si>
  <si>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</si>
  <si>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</si>
  <si>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</si>
  <si>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</si>
  <si>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</si>
  <si>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</si>
  <si>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</si>
  <si>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</si>
  <si>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</si>
  <si>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</si>
  <si>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</si>
  <si>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</si>
  <si>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</si>
  <si>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</si>
  <si>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</si>
  <si>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</si>
  <si>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</si>
  <si>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</si>
  <si>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</si>
  <si>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</si>
  <si>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</si>
  <si>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</si>
  <si>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</si>
  <si>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</si>
  <si>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</si>
  <si>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</si>
  <si>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</si>
  <si>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</si>
  <si>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</si>
  <si>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</si>
  <si>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</si>
  <si>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</si>
  <si>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</si>
  <si>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</si>
  <si>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</si>
  <si>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</si>
  <si>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</si>
  <si>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</si>
  <si>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</si>
  <si>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</si>
  <si>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</si>
  <si>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</si>
  <si>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</si>
  <si>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</si>
  <si>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</si>
  <si>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</si>
  <si>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</si>
  <si>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</si>
  <si>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</si>
  <si>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</si>
  <si>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</si>
  <si>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</si>
  <si>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</si>
  <si>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</si>
  <si>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</si>
  <si>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</si>
  <si>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</si>
  <si>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</si>
  <si>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</si>
  <si>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</si>
  <si>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</si>
  <si>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</si>
  <si>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</si>
  <si>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</si>
  <si>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</si>
  <si>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</si>
  <si>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</si>
  <si>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</si>
  <si>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</si>
  <si>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</si>
  <si>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</si>
  <si>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</si>
  <si>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</si>
  <si>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</si>
  <si>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</si>
  <si>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</si>
  <si>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</si>
  <si>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</si>
  <si>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</si>
  <si>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</si>
  <si>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</si>
  <si>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</si>
  <si>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</si>
  <si>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</si>
  <si>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</si>
  <si>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</si>
  <si>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</si>
  <si>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</si>
  <si>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</si>
  <si>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</si>
  <si>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</si>
  <si>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</si>
  <si>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</si>
  <si>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</si>
  <si>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</si>
  <si>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</si>
  <si>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</si>
  <si>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</si>
  <si>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</si>
  <si>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</si>
  <si>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</si>
  <si>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</si>
  <si>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</si>
  <si>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</si>
  <si>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</si>
  <si>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</si>
  <si>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</si>
  <si>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</si>
  <si>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</si>
  <si>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</si>
  <si>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</si>
  <si>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</si>
  <si>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</si>
  <si>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</si>
  <si>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</si>
  <si>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</si>
  <si>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</si>
  <si>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</si>
  <si>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</si>
  <si>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</si>
  <si>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</si>
  <si>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</si>
  <si>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</si>
  <si>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</si>
  <si>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</si>
  <si>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</si>
  <si>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</si>
  <si>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</si>
  <si>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</si>
  <si>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</si>
  <si>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</si>
  <si>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</si>
  <si>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</si>
  <si>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</si>
  <si>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</si>
  <si>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</si>
  <si>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</si>
  <si>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</si>
  <si>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</si>
  <si>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</si>
  <si>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</si>
  <si>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</si>
  <si>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</si>
  <si>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</si>
  <si>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</si>
  <si>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</si>
  <si>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</si>
  <si>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</si>
  <si>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</si>
  <si>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</si>
  <si>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</si>
  <si>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</si>
  <si>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</si>
  <si>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</si>
  <si>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</si>
  <si>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</si>
  <si>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</si>
  <si>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</si>
  <si>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</si>
  <si>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</si>
  <si>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</si>
  <si>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</si>
  <si>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</si>
  <si>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</si>
  <si>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</si>
  <si>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</si>
  <si>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</si>
  <si>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</si>
  <si>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</si>
  <si>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</si>
  <si>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</si>
  <si>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</si>
  <si>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</si>
  <si>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</si>
  <si>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</si>
  <si>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</si>
  <si>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</si>
  <si>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</si>
  <si>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</si>
  <si>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</si>
  <si>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</si>
  <si>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</si>
  <si>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</si>
  <si>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</si>
  <si>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</si>
  <si>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</si>
  <si>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</si>
  <si>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</si>
  <si>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</si>
  <si>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</si>
  <si>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</si>
  <si>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</si>
  <si>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</si>
  <si>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</si>
  <si>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</si>
  <si>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</si>
  <si>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</si>
  <si>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</si>
  <si>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</si>
  <si>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</si>
  <si>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</si>
  <si>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</si>
  <si>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</si>
  <si>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</si>
  <si>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</si>
  <si>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</si>
  <si>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</si>
  <si>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</si>
  <si>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</si>
  <si>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</si>
  <si>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</si>
  <si>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</si>
  <si>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</si>
  <si>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</si>
  <si>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</si>
  <si>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</si>
  <si>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</si>
  <si>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</si>
  <si>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</si>
  <si>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</si>
  <si>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</si>
  <si>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</si>
  <si>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</si>
  <si>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</si>
  <si>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</si>
  <si>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</si>
  <si>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</si>
  <si>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</si>
  <si>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</si>
  <si>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</si>
  <si>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</si>
  <si>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</si>
  <si>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</si>
  <si>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</si>
  <si>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</si>
  <si>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</si>
  <si>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</si>
  <si>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</si>
  <si>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</si>
  <si>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</si>
  <si>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</si>
  <si>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</si>
  <si>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</si>
  <si>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</si>
  <si>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</si>
  <si>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</si>
  <si>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</si>
  <si>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</si>
  <si>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</si>
  <si>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</si>
  <si>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</si>
  <si>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</si>
  <si>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</si>
  <si>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</si>
  <si>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</si>
  <si>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</si>
  <si>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</si>
  <si>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</si>
  <si>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</si>
  <si>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</si>
  <si>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</si>
  <si>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</si>
  <si>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</si>
  <si>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</si>
  <si>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</si>
  <si>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</si>
  <si>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</si>
  <si>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</si>
  <si>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</si>
  <si>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</si>
  <si>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</si>
  <si>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</si>
  <si>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</si>
  <si>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</si>
  <si>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</si>
  <si>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</si>
  <si>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</si>
  <si>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</si>
  <si>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</si>
  <si>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</si>
  <si>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</si>
  <si>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</si>
  <si>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</si>
  <si>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</si>
  <si>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</si>
  <si>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</si>
  <si>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</si>
  <si>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</si>
  <si>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</si>
  <si>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</si>
  <si>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</si>
  <si>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</si>
  <si>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</si>
  <si>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</si>
  <si>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</si>
  <si>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</si>
  <si>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</si>
  <si>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</si>
  <si>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</si>
  <si>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</si>
  <si>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</si>
  <si>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</si>
  <si>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</si>
  <si>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</si>
  <si>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</si>
  <si>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</si>
  <si>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</si>
  <si>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</si>
  <si>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</si>
  <si>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</si>
  <si>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</si>
  <si>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</si>
  <si>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</si>
  <si>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</si>
  <si>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</si>
  <si>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</si>
  <si>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</si>
  <si>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</si>
  <si>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</si>
  <si>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</si>
  <si>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</si>
  <si>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</si>
  <si>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</si>
  <si>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</si>
  <si>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</si>
  <si>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</si>
  <si>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</si>
  <si>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</si>
  <si>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</si>
  <si>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</si>
  <si>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</si>
  <si>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</si>
  <si>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</si>
  <si>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</si>
  <si>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</si>
  <si>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</si>
  <si>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</si>
  <si>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</si>
  <si>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</si>
  <si>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</si>
  <si>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</si>
  <si>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</si>
  <si>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</si>
  <si>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</si>
  <si>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</si>
  <si>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</si>
  <si>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</si>
  <si>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</si>
  <si>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</si>
  <si>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</si>
  <si>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</si>
  <si>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</si>
  <si>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</si>
  <si>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</si>
  <si>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</si>
  <si>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</si>
  <si>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</si>
  <si>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</si>
  <si>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</si>
  <si>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</si>
  <si>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</si>
  <si>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</si>
  <si>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</si>
  <si>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</si>
  <si>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</si>
  <si>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</si>
  <si>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</si>
  <si>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</si>
  <si>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</si>
  <si>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</si>
  <si>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</si>
  <si>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</si>
  <si>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</si>
  <si>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</si>
  <si>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</si>
  <si>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</si>
  <si>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</si>
  <si>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</si>
  <si>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</si>
  <si>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</si>
  <si>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</si>
  <si>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</si>
  <si>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</si>
  <si>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</si>
  <si>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</si>
  <si>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</si>
  <si>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</si>
  <si>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</si>
  <si>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</si>
  <si>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</si>
  <si>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</si>
  <si>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</si>
  <si>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</si>
  <si>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</si>
  <si>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</si>
  <si>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</si>
  <si>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</si>
  <si>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</si>
  <si>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</si>
  <si>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</si>
  <si>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</si>
  <si>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</si>
  <si>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</si>
  <si>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</si>
  <si>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</si>
  <si>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</si>
  <si>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</si>
  <si>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</si>
  <si>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</si>
  <si>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</si>
  <si>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</si>
  <si>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</si>
  <si>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</si>
  <si>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</si>
  <si>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</si>
  <si>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</si>
  <si>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</si>
  <si>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</si>
  <si>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</si>
  <si>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</si>
  <si>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</si>
  <si>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</si>
  <si>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</si>
  <si>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</si>
  <si>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</si>
  <si>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</si>
  <si>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</si>
  <si>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</si>
  <si>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</si>
  <si>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</si>
  <si>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</si>
  <si>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</si>
  <si>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</si>
  <si>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</si>
  <si>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</si>
  <si>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</si>
  <si>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</si>
  <si>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</si>
  <si>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</si>
  <si>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</si>
  <si>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</si>
  <si>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</si>
  <si>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</si>
  <si>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</si>
  <si>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</si>
  <si>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</si>
  <si>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</si>
  <si>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</si>
  <si>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</si>
  <si>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</si>
  <si>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</si>
  <si>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</si>
  <si>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</si>
  <si>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</si>
  <si>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</si>
  <si>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</si>
  <si>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</si>
  <si>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</si>
  <si>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</si>
  <si>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</si>
  <si>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</si>
  <si>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</si>
  <si>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</si>
  <si>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</si>
  <si>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</si>
  <si>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</si>
  <si>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</si>
  <si>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</si>
  <si>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</si>
  <si>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</si>
  <si>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</si>
  <si>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</si>
  <si>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</si>
  <si>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</si>
  <si>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</si>
  <si>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</si>
  <si>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</si>
  <si>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</si>
  <si>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</si>
  <si>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</si>
  <si>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</si>
  <si>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</si>
  <si>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</si>
  <si>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</si>
  <si>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</si>
  <si>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</si>
  <si>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</si>
  <si>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</si>
  <si>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</si>
  <si>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</si>
  <si>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</si>
  <si>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</si>
  <si>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</si>
  <si>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</si>
  <si>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</si>
  <si>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</si>
  <si>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</si>
  <si>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</si>
  <si>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</si>
  <si>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</si>
  <si>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</si>
  <si>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</si>
  <si>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</si>
  <si>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</si>
  <si>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</si>
  <si>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</si>
  <si>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</si>
  <si>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</si>
  <si>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</si>
  <si>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</si>
  <si>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</si>
  <si>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</si>
  <si>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</si>
  <si>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</si>
  <si>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</si>
  <si>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</si>
  <si>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</si>
  <si>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</si>
  <si>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</si>
  <si>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</si>
  <si>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</si>
  <si>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</si>
  <si>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</si>
  <si>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</si>
  <si>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</si>
  <si>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</si>
  <si>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</si>
  <si>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</si>
  <si>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</si>
  <si>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</si>
  <si>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</si>
  <si>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</si>
  <si>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</si>
  <si>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</si>
  <si>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</si>
  <si>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</si>
  <si>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</si>
  <si>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</si>
  <si>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</si>
  <si>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</si>
  <si>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</si>
  <si>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</si>
  <si>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</si>
  <si>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</si>
  <si>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</si>
  <si>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</si>
  <si>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</si>
  <si>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</si>
  <si>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</si>
  <si>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</si>
  <si>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</si>
  <si>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</si>
  <si>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</si>
  <si>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</si>
  <si>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</si>
  <si>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</si>
  <si>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</si>
  <si>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</si>
  <si>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</si>
  <si>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</si>
  <si>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</si>
  <si>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</si>
  <si>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</si>
  <si>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</si>
  <si>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</si>
  <si>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</si>
  <si>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</si>
  <si>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</si>
  <si>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</si>
  <si>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</si>
  <si>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</si>
  <si>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</si>
  <si>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</si>
  <si>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</si>
  <si>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</si>
  <si>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</si>
  <si>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</si>
  <si>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</si>
  <si>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</si>
  <si>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</si>
  <si>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</si>
  <si>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</si>
  <si>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</si>
  <si>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</si>
  <si>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</si>
  <si>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</si>
  <si>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</si>
  <si>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</si>
  <si>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</si>
  <si>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</si>
  <si>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</si>
  <si>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</si>
  <si>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</si>
  <si>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</si>
  <si>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</si>
  <si>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</si>
  <si>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</si>
  <si>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</si>
  <si>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</si>
  <si>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</si>
  <si>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</si>
  <si>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</si>
  <si>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</si>
  <si>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</si>
  <si>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</si>
  <si>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</si>
  <si>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</si>
  <si>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</si>
  <si>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</si>
  <si>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</si>
  <si>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</si>
  <si>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</si>
  <si>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</si>
  <si>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</si>
  <si>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</si>
  <si>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</si>
  <si>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</si>
  <si>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</si>
  <si>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</si>
  <si>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</si>
  <si>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</si>
  <si>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</si>
  <si>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</si>
  <si>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</si>
  <si>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</si>
  <si>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</si>
  <si>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</si>
  <si>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</si>
  <si>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</si>
  <si>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</si>
  <si>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</si>
  <si>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</si>
  <si>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</si>
  <si>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</si>
  <si>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</si>
  <si>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</si>
  <si>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</si>
  <si>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</si>
  <si>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</si>
  <si>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</si>
  <si>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</si>
  <si>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</si>
  <si>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</si>
  <si>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</si>
  <si>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</si>
  <si>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</si>
  <si>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</si>
  <si>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</si>
  <si>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</si>
  <si>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</si>
  <si>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</si>
  <si>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</si>
  <si>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</si>
  <si>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</si>
  <si>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</si>
  <si>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</si>
  <si>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</si>
  <si>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</si>
  <si>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</si>
  <si>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</si>
  <si>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</si>
  <si>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</si>
  <si>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</si>
  <si>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</si>
  <si>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</si>
  <si>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</si>
  <si>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</si>
  <si>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</si>
  <si>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</si>
  <si>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</si>
  <si>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</si>
  <si>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</si>
  <si>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</si>
  <si>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</si>
  <si>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</si>
  <si>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</si>
  <si>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</si>
  <si>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</si>
  <si>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</si>
  <si>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</si>
  <si>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</si>
  <si>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</si>
  <si>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</si>
  <si>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</si>
  <si>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</si>
  <si>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</si>
  <si>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</si>
  <si>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</si>
  <si>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</si>
  <si>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</si>
  <si>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</si>
  <si>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</si>
  <si>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</si>
  <si>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</si>
  <si>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</si>
  <si>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</si>
  <si>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</si>
  <si>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</si>
  <si>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</si>
  <si>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</si>
  <si>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</si>
  <si>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</si>
  <si>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</si>
  <si>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</si>
  <si>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</si>
  <si>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</si>
  <si>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</si>
  <si>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</si>
  <si>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</si>
  <si>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</si>
  <si>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</si>
  <si>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</si>
  <si>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</si>
  <si>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</si>
  <si>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</si>
  <si>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</si>
  <si>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</si>
  <si>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</si>
  <si>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</si>
  <si>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</si>
  <si>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</si>
  <si>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</si>
  <si>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</si>
  <si>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</si>
  <si>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</si>
  <si>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</si>
  <si>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</si>
  <si>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</si>
  <si>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</si>
  <si>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</si>
  <si>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</si>
  <si>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</si>
  <si>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</si>
  <si>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</si>
  <si>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</si>
  <si>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</si>
  <si>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</si>
  <si>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</si>
  <si>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</si>
  <si>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</si>
  <si>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</si>
  <si>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</si>
  <si>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</si>
  <si>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</si>
  <si>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</si>
  <si>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</si>
  <si>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</si>
  <si>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</si>
  <si>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</si>
  <si>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</si>
  <si>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</si>
  <si>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</si>
  <si>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</si>
  <si>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</si>
  <si>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</si>
  <si>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</si>
  <si>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</si>
  <si>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</si>
  <si>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</si>
  <si>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</si>
  <si>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</si>
  <si>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</si>
  <si>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</si>
  <si>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</si>
  <si>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</si>
  <si>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</si>
  <si>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</si>
  <si>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</si>
  <si>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</si>
  <si>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</si>
  <si>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</si>
  <si>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</si>
  <si>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</si>
  <si>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</si>
  <si>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</si>
  <si>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</si>
  <si>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</si>
  <si>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</si>
  <si>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</si>
  <si>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</si>
  <si>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</si>
  <si>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</si>
  <si>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</si>
  <si>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</si>
  <si>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</si>
  <si>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</si>
  <si>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</si>
  <si>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</si>
  <si>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</si>
  <si>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</si>
  <si>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</si>
  <si>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</si>
  <si>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</si>
  <si>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</si>
  <si>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</si>
  <si>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</si>
  <si>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</si>
  <si>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</si>
  <si>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</si>
  <si>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</si>
  <si>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</si>
  <si>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</si>
  <si>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</si>
  <si>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</si>
  <si>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</si>
  <si>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</si>
  <si>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</si>
  <si>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</si>
  <si>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</si>
  <si>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</si>
  <si>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</si>
  <si>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</si>
  <si>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</si>
  <si>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</si>
  <si>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</si>
  <si>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</si>
  <si>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</si>
  <si>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</si>
  <si>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</si>
  <si>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</si>
  <si>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</si>
  <si>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</si>
  <si>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</si>
  <si>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</si>
  <si>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</si>
  <si>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</si>
  <si>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</si>
  <si>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</si>
  <si>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</si>
  <si>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</si>
  <si>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</si>
  <si>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</si>
  <si>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</si>
  <si>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</si>
  <si>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</si>
  <si>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</si>
  <si>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</si>
  <si>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</si>
  <si>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</si>
  <si>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</si>
  <si>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</si>
  <si>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</si>
  <si>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</si>
  <si>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</si>
  <si>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</si>
  <si>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</si>
  <si>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</si>
  <si>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</si>
  <si>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</si>
  <si>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</si>
  <si>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</si>
  <si>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</si>
  <si>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</si>
  <si>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</si>
  <si>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</si>
  <si>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</si>
  <si>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</si>
  <si>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</si>
  <si>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</si>
  <si>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</si>
  <si>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</si>
  <si>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</si>
  <si>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</si>
  <si>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</si>
  <si>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</si>
  <si>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</si>
  <si>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</si>
  <si>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</si>
  <si>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</si>
  <si>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</si>
  <si>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</si>
  <si>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</si>
  <si>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</si>
  <si>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</si>
  <si>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</si>
  <si>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</si>
  <si>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</si>
  <si>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</si>
  <si>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</si>
  <si>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</si>
  <si>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</si>
  <si>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</si>
  <si>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</si>
  <si>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</si>
  <si>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</si>
  <si>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</si>
  <si>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</si>
  <si>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</si>
  <si>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</si>
  <si>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</si>
  <si>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</si>
  <si>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</si>
  <si>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</si>
  <si>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</si>
  <si>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</si>
  <si>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</si>
  <si>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</si>
  <si>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</si>
  <si>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</si>
  <si>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</si>
  <si>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</si>
  <si>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</si>
  <si>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</si>
  <si>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</si>
  <si>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</si>
  <si>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</si>
  <si>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</si>
  <si>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</si>
  <si>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</si>
  <si>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</si>
  <si>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</si>
  <si>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</si>
  <si>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</si>
  <si>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</si>
  <si>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</si>
  <si>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</si>
  <si>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</si>
  <si>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</si>
  <si>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</si>
  <si>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</si>
  <si>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</si>
  <si>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</si>
  <si>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</si>
  <si>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</si>
  <si>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</si>
  <si>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</si>
  <si>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</si>
  <si>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</si>
  <si>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</si>
  <si>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</si>
  <si>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</si>
  <si>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</si>
  <si>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</si>
  <si>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</si>
  <si>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</si>
  <si>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</si>
  <si>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</si>
  <si>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</si>
  <si>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</si>
  <si>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</si>
  <si>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</si>
  <si>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</si>
  <si>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</si>
  <si>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</si>
  <si>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</si>
  <si>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</si>
  <si>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</si>
  <si>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</si>
  <si>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</si>
  <si>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</si>
  <si>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</si>
  <si>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</si>
  <si>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</si>
  <si>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</si>
  <si>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</si>
  <si>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</si>
  <si>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</si>
  <si>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</si>
  <si>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</si>
  <si>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</si>
  <si>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</si>
  <si>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</si>
  <si>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</si>
  <si>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</si>
  <si>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</si>
  <si>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</si>
  <si>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</si>
  <si>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</si>
  <si>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</si>
  <si>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</si>
  <si>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</si>
  <si>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</si>
  <si>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</si>
  <si>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</si>
  <si>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</si>
  <si>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</si>
  <si>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</si>
  <si>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</si>
  <si>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</si>
  <si>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</si>
  <si>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</si>
  <si>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</si>
  <si>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</si>
  <si>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</si>
  <si>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</si>
  <si>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</si>
  <si>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</si>
  <si>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</si>
  <si>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</si>
  <si>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</si>
  <si>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</si>
  <si>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</si>
  <si>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</si>
  <si>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</si>
  <si>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</si>
  <si>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</si>
  <si>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</si>
  <si>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</si>
  <si>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</si>
  <si>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</si>
  <si>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</si>
  <si>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</si>
  <si>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</si>
  <si>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</si>
  <si>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</si>
  <si>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</si>
  <si>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</si>
  <si>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</si>
  <si>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</si>
  <si>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</si>
  <si>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</si>
  <si>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</si>
  <si>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</si>
  <si>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</si>
  <si>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</si>
  <si>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</si>
  <si>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</si>
  <si>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</si>
  <si>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</si>
  <si>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</si>
  <si>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</si>
  <si>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</si>
  <si>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</si>
  <si>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</si>
  <si>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</si>
  <si>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</si>
  <si>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</si>
  <si>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</si>
  <si>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</si>
  <si>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</si>
  <si>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</si>
  <si>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</si>
  <si>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</si>
  <si>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</si>
  <si>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</si>
  <si>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</si>
  <si>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</si>
  <si>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</si>
  <si>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</si>
  <si>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</si>
  <si>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</si>
  <si>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</si>
  <si>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</si>
  <si>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</si>
  <si>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</si>
  <si>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</si>
  <si>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</si>
  <si>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</si>
  <si>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</si>
  <si>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</si>
  <si>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</si>
  <si>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</si>
  <si>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</si>
  <si>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</si>
  <si>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</si>
  <si>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</si>
  <si>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</si>
  <si>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</si>
  <si>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</si>
  <si>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</si>
  <si>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</si>
  <si>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</si>
  <si>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</si>
  <si>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</si>
  <si>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</si>
  <si>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</si>
  <si>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</si>
  <si>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</si>
  <si>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</si>
  <si>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</si>
  <si>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</si>
  <si>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</si>
  <si>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</si>
  <si>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</si>
  <si>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</si>
  <si>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</si>
  <si>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</si>
  <si>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</si>
  <si>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</si>
  <si>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</si>
  <si>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</si>
  <si>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</si>
  <si>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</si>
  <si>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</si>
  <si>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</si>
  <si>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</si>
  <si>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</si>
  <si>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</si>
  <si>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</si>
  <si>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</si>
  <si>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</si>
  <si>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</si>
  <si>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</si>
  <si>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</si>
  <si>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</si>
  <si>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</si>
  <si>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</si>
  <si>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</si>
  <si>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</si>
  <si>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</si>
  <si>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</si>
  <si>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</si>
  <si>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</si>
  <si>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</si>
  <si>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</si>
  <si>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</si>
  <si>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</si>
  <si>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</si>
  <si>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</si>
  <si>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</si>
  <si>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</si>
  <si>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</si>
  <si>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</si>
  <si>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</si>
  <si>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</si>
  <si>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</si>
  <si>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</si>
  <si>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</si>
  <si>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</si>
  <si>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</si>
  <si>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</si>
  <si>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</si>
  <si>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</si>
  <si>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</si>
  <si>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</si>
  <si>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</si>
  <si>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</si>
  <si>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</si>
  <si>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</si>
  <si>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</si>
  <si>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</si>
  <si>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</si>
  <si>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</si>
  <si>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</si>
  <si>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</si>
  <si>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</si>
  <si>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</si>
  <si>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</si>
  <si>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</si>
  <si>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</si>
  <si>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</si>
  <si>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</si>
  <si>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</si>
  <si>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</si>
  <si>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</si>
  <si>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</si>
  <si>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</si>
  <si>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</si>
  <si>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</si>
  <si>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</si>
  <si>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</si>
  <si>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</si>
  <si>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</si>
  <si>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</si>
  <si>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</si>
  <si>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</si>
  <si>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</si>
  <si>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</si>
  <si>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</si>
  <si>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</si>
  <si>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</si>
  <si>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</si>
  <si>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</si>
  <si>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</si>
  <si>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</si>
  <si>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</si>
  <si>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</si>
  <si>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</si>
  <si>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</si>
  <si>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</si>
  <si>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</si>
  <si>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</si>
  <si>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</si>
  <si>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</si>
  <si>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</si>
  <si>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</si>
  <si>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</si>
  <si>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</si>
  <si>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</si>
  <si>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</si>
  <si>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</si>
  <si>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</si>
  <si>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</si>
  <si>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</si>
  <si>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</si>
  <si>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</si>
  <si>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</si>
  <si>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</si>
  <si>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</si>
  <si>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</si>
  <si>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</si>
  <si>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</si>
  <si>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</si>
  <si>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</si>
  <si>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</si>
  <si>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</si>
  <si>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</si>
  <si>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</si>
  <si>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</si>
  <si>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</si>
  <si>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</si>
  <si>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</si>
  <si>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</si>
  <si>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</si>
  <si>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</si>
  <si>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</si>
  <si>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</si>
  <si>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</si>
  <si>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</si>
  <si>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</si>
  <si>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</si>
  <si>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</si>
  <si>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</si>
  <si>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</si>
  <si>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</si>
  <si>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</si>
  <si>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</si>
  <si>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</si>
  <si>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</si>
  <si>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</si>
  <si>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</si>
  <si>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</si>
  <si>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</si>
  <si>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</si>
  <si>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</si>
  <si>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</si>
  <si>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</si>
  <si>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</si>
  <si>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</si>
  <si>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</si>
  <si>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</si>
  <si>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</si>
  <si>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</si>
  <si>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</si>
  <si>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</si>
  <si>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</si>
  <si>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</si>
  <si>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</si>
  <si>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</si>
  <si>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</si>
  <si>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</si>
  <si>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</si>
  <si>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</si>
  <si>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</si>
  <si>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</si>
  <si>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</si>
  <si>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</si>
  <si>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</si>
  <si>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</si>
  <si>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</si>
  <si>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</si>
  <si>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</si>
  <si>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</si>
  <si>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</si>
  <si>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</si>
  <si>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</si>
  <si>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</si>
  <si>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</si>
  <si>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</si>
  <si>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</si>
  <si>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</si>
  <si>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</si>
  <si>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</si>
  <si>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</si>
  <si>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</si>
  <si>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</si>
  <si>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</si>
  <si>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</si>
  <si>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</si>
  <si>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</si>
  <si>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</si>
  <si>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</si>
  <si>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</si>
  <si>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</si>
  <si>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</si>
  <si>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</si>
  <si>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</si>
  <si>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</si>
  <si>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</si>
  <si>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</si>
  <si>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</si>
  <si>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</si>
  <si>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</si>
  <si>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</si>
  <si>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</si>
  <si>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</si>
  <si>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</si>
  <si>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</si>
  <si>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</si>
  <si>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</si>
  <si>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</si>
  <si>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</si>
  <si>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</si>
  <si>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</si>
  <si>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</si>
  <si>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</si>
  <si>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</si>
  <si>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</si>
  <si>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</si>
  <si>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</si>
  <si>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</si>
  <si>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</si>
  <si>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</si>
  <si>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</si>
  <si>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</si>
  <si>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</si>
  <si>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</si>
  <si>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</si>
  <si>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</si>
  <si>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</si>
  <si>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</si>
  <si>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</si>
  <si>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</si>
  <si>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</si>
  <si>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</si>
  <si>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</si>
  <si>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</si>
  <si>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</si>
  <si>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</si>
  <si>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</si>
  <si>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</si>
  <si>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</si>
  <si>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</si>
  <si>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</si>
  <si>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</si>
  <si>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</si>
  <si>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</si>
  <si>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</si>
  <si>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</si>
  <si>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</si>
  <si>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</si>
  <si>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</si>
  <si>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</si>
  <si>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</si>
  <si>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</si>
  <si>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</si>
  <si>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</si>
  <si>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</si>
  <si>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</si>
  <si>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</si>
  <si>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</si>
  <si>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</si>
  <si>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</si>
  <si>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</si>
  <si>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</si>
  <si>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</si>
  <si>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</si>
  <si>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</si>
  <si>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</si>
  <si>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</si>
  <si>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</si>
  <si>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</si>
  <si>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</si>
  <si>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</si>
  <si>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</si>
  <si>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</si>
  <si>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</si>
  <si>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</si>
  <si>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</si>
  <si>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</si>
  <si>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</si>
  <si>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</si>
  <si>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</si>
  <si>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</si>
  <si>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</si>
  <si>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</si>
  <si>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</si>
  <si>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</si>
  <si>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</si>
  <si>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</si>
  <si>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</si>
  <si>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</si>
  <si>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</si>
  <si>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</si>
  <si>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</si>
  <si>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</si>
  <si>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</si>
  <si>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</si>
  <si>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</si>
  <si>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</si>
  <si>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</si>
  <si>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</si>
  <si>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</si>
  <si>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</si>
  <si>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</si>
  <si>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</si>
  <si>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</si>
  <si>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</si>
  <si>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</si>
  <si>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</si>
  <si>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</si>
  <si>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</si>
  <si>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</si>
  <si>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</si>
  <si>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</si>
  <si>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</si>
  <si>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</si>
  <si>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</si>
  <si>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</si>
  <si>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</si>
  <si>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</si>
  <si>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</si>
  <si>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</si>
  <si>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</si>
  <si>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</si>
  <si>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</si>
  <si>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</si>
  <si>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</si>
  <si>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</si>
  <si>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</si>
  <si>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</si>
  <si>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</si>
  <si>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</si>
  <si>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</si>
  <si>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</si>
  <si>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</si>
  <si>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</si>
  <si>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</si>
  <si>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</si>
  <si>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</si>
  <si>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</si>
  <si>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</si>
  <si>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</si>
  <si>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</si>
  <si>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</si>
  <si>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</si>
  <si>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</si>
  <si>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</si>
  <si>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</si>
  <si>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</si>
  <si>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</si>
  <si>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</si>
  <si>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</si>
  <si>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</si>
  <si>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</si>
  <si>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</si>
  <si>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</si>
  <si>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</si>
  <si>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</si>
  <si>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</si>
  <si>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</si>
  <si>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</si>
  <si>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</si>
  <si>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</si>
  <si>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</si>
  <si>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</si>
  <si>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</si>
  <si>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</si>
  <si>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</si>
  <si>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</si>
  <si>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</si>
  <si>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</si>
  <si>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</si>
  <si>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</si>
  <si>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</si>
  <si>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</si>
  <si>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</si>
  <si>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</si>
  <si>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</si>
  <si>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</si>
  <si>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</si>
  <si>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</si>
  <si>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</si>
  <si>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</si>
  <si>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</si>
  <si>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</si>
  <si>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</si>
  <si>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</si>
  <si>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</si>
  <si>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</si>
  <si>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</si>
  <si>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</si>
  <si>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</si>
  <si>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</si>
  <si>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</si>
  <si>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</si>
  <si>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</si>
  <si>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</si>
  <si>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</si>
  <si>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</si>
  <si>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</si>
  <si>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</si>
  <si>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</si>
  <si>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</si>
  <si>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</si>
  <si>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</si>
  <si>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</si>
  <si>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</si>
  <si>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</si>
  <si>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</si>
  <si>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</si>
  <si>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</si>
  <si>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</si>
  <si>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</si>
  <si>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</si>
  <si>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</si>
  <si>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</si>
  <si>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</si>
  <si>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</si>
  <si>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</si>
  <si>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</si>
  <si>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</si>
  <si>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</si>
  <si>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</si>
  <si>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</si>
  <si>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</si>
  <si>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</si>
  <si>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</si>
  <si>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</si>
  <si>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</si>
  <si>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</si>
  <si>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</si>
  <si>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</si>
  <si>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</si>
  <si>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</si>
  <si>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</si>
  <si>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</si>
  <si>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</si>
  <si>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</si>
  <si>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</si>
  <si>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</si>
  <si>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</si>
  <si>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</si>
  <si>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</si>
  <si>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</si>
  <si>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</si>
  <si>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</si>
  <si>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</si>
  <si>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</si>
  <si>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</si>
  <si>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</si>
  <si>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</si>
  <si>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</si>
  <si>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</si>
  <si>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</si>
  <si>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</si>
  <si>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</si>
  <si>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</si>
  <si>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</si>
  <si>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</si>
  <si>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</si>
  <si>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</si>
  <si>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</si>
  <si>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</si>
  <si>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</si>
  <si>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</si>
  <si>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</si>
  <si>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</si>
  <si>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</si>
  <si>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</si>
  <si>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</si>
  <si>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</si>
  <si>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</si>
  <si>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</si>
  <si>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</si>
  <si>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</si>
  <si>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</si>
  <si>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</si>
  <si>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</si>
  <si>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</si>
  <si>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</si>
  <si>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</si>
  <si>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</si>
  <si>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</si>
  <si>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</si>
  <si>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</si>
  <si>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</si>
  <si>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</si>
  <si>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</si>
  <si>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</si>
  <si>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</si>
  <si>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</si>
  <si>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</si>
  <si>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</si>
  <si>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</si>
  <si>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</si>
  <si>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</si>
  <si>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</si>
  <si>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</si>
  <si>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</si>
  <si>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</si>
  <si>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</si>
  <si>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</si>
  <si>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</si>
  <si>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</si>
  <si>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</si>
  <si>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</si>
  <si>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</si>
  <si>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</si>
  <si>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</si>
  <si>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</si>
  <si>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</si>
  <si>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</si>
  <si>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</si>
  <si>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</si>
  <si>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</si>
  <si>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</si>
  <si>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</si>
  <si>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</si>
  <si>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</si>
  <si>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</si>
  <si>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</si>
  <si>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</si>
  <si>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</si>
  <si>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</si>
  <si>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</si>
  <si>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</si>
  <si>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</si>
  <si>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</si>
  <si>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</si>
  <si>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</si>
  <si>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</si>
  <si>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</si>
  <si>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</si>
  <si>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</si>
  <si>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</si>
  <si>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</si>
  <si>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</si>
  <si>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</si>
  <si>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</si>
  <si>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</si>
  <si>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</si>
  <si>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</si>
  <si>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</si>
  <si>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</si>
  <si>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</si>
  <si>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</si>
  <si>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</si>
  <si>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</si>
  <si>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</si>
  <si>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</si>
  <si>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</si>
  <si>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</si>
  <si>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</si>
  <si>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</si>
  <si>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</si>
  <si>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</si>
  <si>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</si>
  <si>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</si>
  <si>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</si>
  <si>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</si>
  <si>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</si>
  <si>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</si>
  <si>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</si>
  <si>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</si>
  <si>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</si>
  <si>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</si>
  <si>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</si>
  <si>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</si>
  <si>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</si>
  <si>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</si>
  <si>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</si>
  <si>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</si>
  <si>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</si>
  <si>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</si>
  <si>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</si>
  <si>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</si>
  <si>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</si>
  <si>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</si>
  <si>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</si>
  <si>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</si>
  <si>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</si>
  <si>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</si>
  <si>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</si>
  <si>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</si>
  <si>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</si>
  <si>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</si>
  <si>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</si>
  <si>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</si>
  <si>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</si>
  <si>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</si>
  <si>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</si>
  <si>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</si>
  <si>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</si>
  <si>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</si>
  <si>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</si>
  <si>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</si>
  <si>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</si>
  <si>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</si>
  <si>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</si>
  <si>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</si>
  <si>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</si>
  <si>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</si>
  <si>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</si>
  <si>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</si>
  <si>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</si>
  <si>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</si>
  <si>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</si>
  <si>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</si>
  <si>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</si>
  <si>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</si>
  <si>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</si>
  <si>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</si>
  <si>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</si>
  <si>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</si>
  <si>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</si>
  <si>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</si>
  <si>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</si>
  <si>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</si>
  <si>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</si>
  <si>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</si>
  <si>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</si>
  <si>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</si>
  <si>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</si>
  <si>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</si>
  <si>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</si>
  <si>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</si>
  <si>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</si>
  <si>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</si>
  <si>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</si>
  <si>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</si>
  <si>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</si>
  <si>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</si>
  <si>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</si>
  <si>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</si>
  <si>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</si>
  <si>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</si>
  <si>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</si>
  <si>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</si>
  <si>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</si>
  <si>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</si>
  <si>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</si>
  <si>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</si>
  <si>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</si>
  <si>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</si>
  <si>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</si>
  <si>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</si>
  <si>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</si>
  <si>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</si>
  <si>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</si>
  <si>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</si>
  <si>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</si>
  <si>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</si>
  <si>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</si>
  <si>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</si>
  <si>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</si>
  <si>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</si>
  <si>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</si>
  <si>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</si>
  <si>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</si>
  <si>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</si>
  <si>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</si>
  <si>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</si>
  <si>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</si>
  <si>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</si>
  <si>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</si>
  <si>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</si>
  <si>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</si>
  <si>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</si>
  <si>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</si>
  <si>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</si>
  <si>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</si>
  <si>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</si>
  <si>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</si>
  <si>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</si>
  <si>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</si>
  <si>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</si>
  <si>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</si>
  <si>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</si>
  <si>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</si>
  <si>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</si>
  <si>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</si>
  <si>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</si>
  <si>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</si>
  <si>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</si>
  <si>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</si>
  <si>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</si>
  <si>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</si>
  <si>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</si>
  <si>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</si>
  <si>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</si>
  <si>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</si>
  <si>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</si>
  <si>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</si>
  <si>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</si>
  <si>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</si>
  <si>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</si>
  <si>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</si>
  <si>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</si>
  <si>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</si>
  <si>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</si>
  <si>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</si>
  <si>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</si>
  <si>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</si>
  <si>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</si>
  <si>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</si>
  <si>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</si>
  <si>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</si>
  <si>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</si>
  <si>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</si>
  <si>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</si>
  <si>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</si>
  <si>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</si>
  <si>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</si>
  <si>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</si>
  <si>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</si>
  <si>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</si>
  <si>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</si>
  <si>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</si>
  <si>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</si>
  <si>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</si>
  <si>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</si>
  <si>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</si>
  <si>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</si>
  <si>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</si>
  <si>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</si>
  <si>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</si>
  <si>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</si>
  <si>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</si>
  <si>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</si>
  <si>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</si>
  <si>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</si>
  <si>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</si>
  <si>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</si>
  <si>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</si>
  <si>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</si>
  <si>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</si>
  <si>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</si>
  <si>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</si>
  <si>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</si>
  <si>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</si>
  <si>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</si>
  <si>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</si>
  <si>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</si>
  <si>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</si>
  <si>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</si>
  <si>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</si>
  <si>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</si>
  <si>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</si>
  <si>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</si>
  <si>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</si>
  <si>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</si>
  <si>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</si>
  <si>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</si>
  <si>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</si>
  <si>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</si>
  <si>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</si>
  <si>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</si>
  <si>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</si>
  <si>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</si>
  <si>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</si>
  <si>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</si>
  <si>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</si>
  <si>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</si>
  <si>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</si>
  <si>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</si>
  <si>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</si>
  <si>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</si>
  <si>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</si>
  <si>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</si>
  <si>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</si>
  <si>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</si>
  <si>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</si>
  <si>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</si>
  <si>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</si>
  <si>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</si>
  <si>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</si>
  <si>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</si>
  <si>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</si>
  <si>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</si>
  <si>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</si>
  <si>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</si>
  <si>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</si>
  <si>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</si>
  <si>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</si>
  <si>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</si>
  <si>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</si>
  <si>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</si>
  <si>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</si>
  <si>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</si>
  <si>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</si>
  <si>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</si>
  <si>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</si>
  <si>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</si>
  <si>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</si>
  <si>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</si>
  <si>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</si>
  <si>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</si>
  <si>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</si>
  <si>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</si>
  <si>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</si>
  <si>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</si>
  <si>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</si>
  <si>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</si>
  <si>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</si>
  <si>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</si>
  <si>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</si>
  <si>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</si>
  <si>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</si>
  <si>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</si>
  <si>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</si>
  <si>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</si>
  <si>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</si>
  <si>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</si>
  <si>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</si>
  <si>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</si>
  <si>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</si>
  <si>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</si>
  <si>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</si>
  <si>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</si>
  <si>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</si>
  <si>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</si>
  <si>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</si>
  <si>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</si>
  <si>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</si>
  <si>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</si>
  <si>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</si>
  <si>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</si>
  <si>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</si>
  <si>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</si>
  <si>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</si>
  <si>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</si>
  <si>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</si>
  <si>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</si>
  <si>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</si>
  <si>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</si>
  <si>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</si>
  <si>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</si>
  <si>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</si>
  <si>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</si>
  <si>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</si>
  <si>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</si>
  <si>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</si>
  <si>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</si>
  <si>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</si>
  <si>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</si>
  <si>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</si>
  <si>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</si>
  <si>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</si>
  <si>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</si>
  <si>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</si>
  <si>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</si>
  <si>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</si>
  <si>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</si>
  <si>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</si>
  <si>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</si>
  <si>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</si>
  <si>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</si>
  <si>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</si>
  <si>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</si>
  <si>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</si>
  <si>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</si>
  <si>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</si>
  <si>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</si>
  <si>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</si>
  <si>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</si>
  <si>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</si>
  <si>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</si>
  <si>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</si>
  <si>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</si>
  <si>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</si>
  <si>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</si>
  <si>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</si>
  <si>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</si>
  <si>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</si>
  <si>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</si>
  <si>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</si>
  <si>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</si>
  <si>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</si>
  <si>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</si>
  <si>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</si>
  <si>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</si>
  <si>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</si>
  <si>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</si>
  <si>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</si>
  <si>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</si>
  <si>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</si>
  <si>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</si>
  <si>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</si>
  <si>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</si>
  <si>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</si>
  <si>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</si>
  <si>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</si>
  <si>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</si>
  <si>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</si>
  <si>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</si>
  <si>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</si>
  <si>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</si>
  <si>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</si>
  <si>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</si>
  <si>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</si>
  <si>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</si>
  <si>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</si>
  <si>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</si>
  <si>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</si>
  <si>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</si>
  <si>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</si>
  <si>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</si>
  <si>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</si>
  <si>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</si>
  <si>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</si>
  <si>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</si>
  <si>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</si>
  <si>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</si>
  <si>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</si>
  <si>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</si>
  <si>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</si>
  <si>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</si>
  <si>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</si>
  <si>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</si>
  <si>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</si>
  <si>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</si>
  <si>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</si>
  <si>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</si>
  <si>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</si>
  <si>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</si>
  <si>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</si>
  <si>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</si>
  <si>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</si>
  <si>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</si>
  <si>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</si>
  <si>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</si>
  <si>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</si>
  <si>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</si>
  <si>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</si>
  <si>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</si>
  <si>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</si>
  <si>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</si>
  <si>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</si>
  <si>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</si>
  <si>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</si>
  <si>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</si>
  <si>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</si>
  <si>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</si>
  <si>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</si>
  <si>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</si>
  <si>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</si>
  <si>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</si>
  <si>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</si>
  <si>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</si>
  <si>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</si>
  <si>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</si>
  <si>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</si>
  <si>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</si>
  <si>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</si>
  <si>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</si>
  <si>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</si>
  <si>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</si>
  <si>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</si>
  <si>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</si>
  <si>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</si>
  <si>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</si>
  <si>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</si>
  <si>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</si>
  <si>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</si>
  <si>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</si>
  <si>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</si>
  <si>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</si>
  <si>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</si>
  <si>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</si>
  <si>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</si>
  <si>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</si>
  <si>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</si>
  <si>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</si>
  <si>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</si>
  <si>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</si>
  <si>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</si>
  <si>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</si>
  <si>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</si>
  <si>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</si>
  <si>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</si>
  <si>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</si>
  <si>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</si>
  <si>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</si>
  <si>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</si>
  <si>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</si>
  <si>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</si>
  <si>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</si>
  <si>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</si>
  <si>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</si>
  <si>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</si>
  <si>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</si>
  <si>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</si>
  <si>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</si>
  <si>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</si>
  <si>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</si>
  <si>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</si>
  <si>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</si>
  <si>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</si>
  <si>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</si>
  <si>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</si>
  <si>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</si>
  <si>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</si>
  <si>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</si>
  <si>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</si>
  <si>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</si>
  <si>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</si>
  <si>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</si>
  <si>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</si>
  <si>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</si>
  <si>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</si>
  <si>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</si>
  <si>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</si>
  <si>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</si>
  <si>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</si>
  <si>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</si>
  <si>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</si>
  <si>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</si>
  <si>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</si>
  <si>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</si>
  <si>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</si>
  <si>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</si>
  <si>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</si>
  <si>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</si>
  <si>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</si>
  <si>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</si>
  <si>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</si>
  <si>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</si>
  <si>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</si>
  <si>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</si>
  <si>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</si>
  <si>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</si>
  <si>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</si>
  <si>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</si>
  <si>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</si>
  <si>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</si>
  <si>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</si>
  <si>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</si>
  <si>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</si>
  <si>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</si>
  <si>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</si>
  <si>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</si>
  <si>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</si>
  <si>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</si>
  <si>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</si>
  <si>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</si>
  <si>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</si>
  <si>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</si>
  <si>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</si>
  <si>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</si>
  <si>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</si>
  <si>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</si>
  <si>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</si>
  <si>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</si>
  <si>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</si>
  <si>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</si>
  <si>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</si>
  <si>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</si>
  <si>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</si>
  <si>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</si>
  <si>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</si>
  <si>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</si>
  <si>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</si>
  <si>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</si>
  <si>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</si>
  <si>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</si>
  <si>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</si>
  <si>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</si>
  <si>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</si>
  <si>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</si>
  <si>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</si>
  <si>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</si>
  <si>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</si>
  <si>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</si>
  <si>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</si>
  <si>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</si>
  <si>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</si>
  <si>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</si>
  <si>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</si>
  <si>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</si>
  <si>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</si>
  <si>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</si>
  <si>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</si>
  <si>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</si>
  <si>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</si>
  <si>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</si>
  <si>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</si>
  <si>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</si>
  <si>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</si>
  <si>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</si>
  <si>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</si>
  <si>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</si>
  <si>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</si>
  <si>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</si>
  <si>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</si>
  <si>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</si>
  <si>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</si>
  <si>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</si>
  <si>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</si>
  <si>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</si>
  <si>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</si>
  <si>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</si>
  <si>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</si>
  <si>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</si>
  <si>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</si>
  <si>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</si>
  <si>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</si>
  <si>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</si>
  <si>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</si>
  <si>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</si>
  <si>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</si>
  <si>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</si>
  <si>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</si>
  <si>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</si>
  <si>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</si>
  <si>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</si>
  <si>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</si>
  <si>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</si>
  <si>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</si>
  <si>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</si>
  <si>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</si>
  <si>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</si>
  <si>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</si>
  <si>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</si>
  <si>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</si>
  <si>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</si>
  <si>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</si>
  <si>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</si>
  <si>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</si>
  <si>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</si>
  <si>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</si>
  <si>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</si>
  <si>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</si>
  <si>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</si>
  <si>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</si>
  <si>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</si>
  <si>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</si>
  <si>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</si>
  <si>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</si>
  <si>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</si>
  <si>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</si>
  <si>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</si>
  <si>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</si>
  <si>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</si>
  <si>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</si>
  <si>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</si>
  <si>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</si>
  <si>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</si>
  <si>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</si>
  <si>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</si>
  <si>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</si>
  <si>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</si>
  <si>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</si>
  <si>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</si>
  <si>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</si>
  <si>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</si>
  <si>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</si>
  <si>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</si>
  <si>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</si>
  <si>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</si>
  <si>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</si>
  <si>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</si>
  <si>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</si>
  <si>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</si>
  <si>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</si>
  <si>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</si>
  <si>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</si>
  <si>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</si>
  <si>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</si>
  <si>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</si>
  <si>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</si>
  <si>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</si>
  <si>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</si>
  <si>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</si>
  <si>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</si>
  <si>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</si>
  <si>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</si>
  <si>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</si>
  <si>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</si>
  <si>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</si>
  <si>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</si>
  <si>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</si>
  <si>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</si>
  <si>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</si>
  <si>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</si>
  <si>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</si>
  <si>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</si>
  <si>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</si>
  <si>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</si>
  <si>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</si>
  <si>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</si>
  <si>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</si>
  <si>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</si>
  <si>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</si>
  <si>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</si>
  <si>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</si>
  <si>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</si>
  <si>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</si>
  <si>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</si>
  <si>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</si>
  <si>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</si>
  <si>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</si>
  <si>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</si>
  <si>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</si>
  <si>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</si>
  <si>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</si>
  <si>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</si>
  <si>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</si>
  <si>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</si>
  <si>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</si>
  <si>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</si>
  <si>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</si>
  <si>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</si>
  <si>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</si>
  <si>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</si>
  <si>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</si>
  <si>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</si>
  <si>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</si>
  <si>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</si>
  <si>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</si>
  <si>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</si>
  <si>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</si>
  <si>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</si>
  <si>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</si>
  <si>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</si>
  <si>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</si>
  <si>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</si>
  <si>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</si>
  <si>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</si>
  <si>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</si>
  <si>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</si>
  <si>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</si>
  <si>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</si>
  <si>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</si>
  <si>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</si>
  <si>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</si>
  <si>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</si>
  <si>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</si>
  <si>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</si>
  <si>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</si>
  <si>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</si>
  <si>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</si>
  <si>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</si>
  <si>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</si>
  <si>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</si>
  <si>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</si>
  <si>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</si>
  <si>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</si>
  <si>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</si>
  <si>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</si>
  <si>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</si>
  <si>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</si>
  <si>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</si>
  <si>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</si>
  <si>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</si>
  <si>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</si>
  <si>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</si>
  <si>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</si>
  <si>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</si>
  <si>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</si>
  <si>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</si>
  <si>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</si>
  <si>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</si>
  <si>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</si>
  <si>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</si>
  <si>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</si>
  <si>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</si>
  <si>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</si>
  <si>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</si>
  <si>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</si>
  <si>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</si>
  <si>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</si>
  <si>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</si>
  <si>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</si>
  <si>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</si>
  <si>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</si>
  <si>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</si>
  <si>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</si>
  <si>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</si>
  <si>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</si>
  <si>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</si>
  <si>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</si>
  <si>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</si>
  <si>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</si>
  <si>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</si>
  <si>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</si>
  <si>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</si>
  <si>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</si>
  <si>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</si>
  <si>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</si>
  <si>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</si>
  <si>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</si>
  <si>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</si>
  <si>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</si>
  <si>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</si>
  <si>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</si>
  <si>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</si>
  <si>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</si>
  <si>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</si>
  <si>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</si>
  <si>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</si>
  <si>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</si>
  <si>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</si>
  <si>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</si>
  <si>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</si>
  <si>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</si>
  <si>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</si>
  <si>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</si>
  <si>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</si>
  <si>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</si>
  <si>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</si>
  <si>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</si>
  <si>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</si>
  <si>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</si>
  <si>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</si>
  <si>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</si>
  <si>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</si>
  <si>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</si>
  <si>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</si>
  <si>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</si>
  <si>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</si>
  <si>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</si>
  <si>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</si>
  <si>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</si>
  <si>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</si>
  <si>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</si>
  <si>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</si>
  <si>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</si>
  <si>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</si>
  <si>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</si>
  <si>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</si>
  <si>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</si>
  <si>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</si>
  <si>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</si>
  <si>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</si>
  <si>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</si>
  <si>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</si>
  <si>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</si>
  <si>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</si>
  <si>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</si>
  <si>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</si>
  <si>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</si>
  <si>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</si>
  <si>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</si>
  <si>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</si>
  <si>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</si>
  <si>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</si>
  <si>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</si>
  <si>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</si>
  <si>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</si>
  <si>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</si>
  <si>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</si>
  <si>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</si>
  <si>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</si>
  <si>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</si>
  <si>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</si>
  <si>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</si>
  <si>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</si>
  <si>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</si>
  <si>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</si>
  <si>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</si>
  <si>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</si>
  <si>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</si>
  <si>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</si>
  <si>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</si>
  <si>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</si>
  <si>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</si>
  <si>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</si>
  <si>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</si>
  <si>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</si>
  <si>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</si>
  <si>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</si>
  <si>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</si>
  <si>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</si>
  <si>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</si>
  <si>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</si>
  <si>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</si>
  <si>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</si>
  <si>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</si>
  <si>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</si>
  <si>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</si>
  <si>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</si>
  <si>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</si>
  <si>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</si>
  <si>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</si>
  <si>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</si>
  <si>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</si>
  <si>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</si>
  <si>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</si>
  <si>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</si>
  <si>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</si>
  <si>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</si>
  <si>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</si>
  <si>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</si>
  <si>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</si>
  <si>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</si>
  <si>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</si>
  <si>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</si>
  <si>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</si>
  <si>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</si>
  <si>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</si>
  <si>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</si>
  <si>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</si>
  <si>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</si>
  <si>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</si>
  <si>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</si>
  <si>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</si>
  <si>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</si>
  <si>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</si>
  <si>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</si>
  <si>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</si>
  <si>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</si>
  <si>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</si>
  <si>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</si>
  <si>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</si>
  <si>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</si>
  <si>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</si>
  <si>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</si>
  <si>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</si>
  <si>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</si>
  <si>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</si>
  <si>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</si>
  <si>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</si>
  <si>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</si>
  <si>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</si>
  <si>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</si>
  <si>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</si>
  <si>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</si>
  <si>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</si>
  <si>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</si>
  <si>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</si>
  <si>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</si>
  <si>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</si>
  <si>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</si>
  <si>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</si>
  <si>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</si>
  <si>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</si>
  <si>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</si>
  <si>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</si>
  <si>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</si>
  <si>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</si>
  <si>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</si>
  <si>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</si>
  <si>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</si>
  <si>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</si>
  <si>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</si>
  <si>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</si>
  <si>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</si>
  <si>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</si>
  <si>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</si>
  <si>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</si>
  <si>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</si>
  <si>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</si>
  <si>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</si>
  <si>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</si>
  <si>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</si>
  <si>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</si>
  <si>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</si>
  <si>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</si>
  <si>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</si>
  <si>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</si>
  <si>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</si>
  <si>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</si>
  <si>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</si>
  <si>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</si>
  <si>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</si>
  <si>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</si>
  <si>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</si>
  <si>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</si>
  <si>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</si>
  <si>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</si>
  <si>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</si>
  <si>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</si>
  <si>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</si>
  <si>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</si>
  <si>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</si>
  <si>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</si>
  <si>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</si>
  <si>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</si>
  <si>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</si>
  <si>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</si>
  <si>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</si>
  <si>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</si>
  <si>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</si>
  <si>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</si>
  <si>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</si>
  <si>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</si>
  <si>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</si>
  <si>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</si>
  <si>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</si>
  <si>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</si>
  <si>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</si>
  <si>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</si>
  <si>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</si>
  <si>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</si>
  <si>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</si>
  <si>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</si>
  <si>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</si>
  <si>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</si>
  <si>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</si>
  <si>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</si>
  <si>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</si>
  <si>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</si>
  <si>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</si>
  <si>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</si>
  <si>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</si>
  <si>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</si>
  <si>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</si>
  <si>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</si>
  <si>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</si>
  <si>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</si>
  <si>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</si>
  <si>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</si>
  <si>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</si>
  <si>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</si>
  <si>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</si>
  <si>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</si>
  <si>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</si>
  <si>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</si>
  <si>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</si>
  <si>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</si>
  <si>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</si>
  <si>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</si>
  <si>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</si>
  <si>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</si>
  <si>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</si>
  <si>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</si>
  <si>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</si>
  <si>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</si>
  <si>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</si>
  <si>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</si>
  <si>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</si>
  <si>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</si>
  <si>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</si>
  <si>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</si>
  <si>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</si>
  <si>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</si>
  <si>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</si>
  <si>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</si>
  <si>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</si>
  <si>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</si>
  <si>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</si>
  <si>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</si>
  <si>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</si>
  <si>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</si>
  <si>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</si>
  <si>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</si>
  <si>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</si>
  <si>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</si>
  <si>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</si>
  <si>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</si>
  <si>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</si>
  <si>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</si>
  <si>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</si>
  <si>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</si>
  <si>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</si>
  <si>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</si>
  <si>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</si>
  <si>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</si>
  <si>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</si>
  <si>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</si>
  <si>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</si>
  <si>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</si>
  <si>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</si>
  <si>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</si>
  <si>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</si>
  <si>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</si>
  <si>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</si>
  <si>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</si>
  <si>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</si>
  <si>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</si>
  <si>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</si>
  <si>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</si>
  <si>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</si>
  <si>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</si>
  <si>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</si>
  <si>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</si>
  <si>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</si>
  <si>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</si>
  <si>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</si>
  <si>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</si>
  <si>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</si>
  <si>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</si>
  <si>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</si>
  <si>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</si>
  <si>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</si>
  <si>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</si>
  <si>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</si>
  <si>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</si>
  <si>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</si>
  <si>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</si>
  <si>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</si>
  <si>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</si>
  <si>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</si>
  <si>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</si>
  <si>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</si>
  <si>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</si>
  <si>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</si>
  <si>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</si>
  <si>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</si>
  <si>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</si>
  <si>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</si>
  <si>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</si>
  <si>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</si>
  <si>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</si>
  <si>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</si>
  <si>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</si>
  <si>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</si>
  <si>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</si>
  <si>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</si>
  <si>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</si>
  <si>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</si>
  <si>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</si>
  <si>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</si>
  <si>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</si>
  <si>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</si>
  <si>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</si>
  <si>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</si>
  <si>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</si>
  <si>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</si>
  <si>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</si>
  <si>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</si>
  <si>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</si>
  <si>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</si>
  <si>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</si>
  <si>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</si>
  <si>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</si>
  <si>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</si>
  <si>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</si>
  <si>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</si>
  <si>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</si>
  <si>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</si>
  <si>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</si>
  <si>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</si>
  <si>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</si>
  <si>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</si>
  <si>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</si>
  <si>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</si>
  <si>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</si>
  <si>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</si>
  <si>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</si>
  <si>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</si>
  <si>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</si>
  <si>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</si>
  <si>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</si>
  <si>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</si>
  <si>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</si>
  <si>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</si>
  <si>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</si>
  <si>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</si>
  <si>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</si>
  <si>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</si>
  <si>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</si>
  <si>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</si>
  <si>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</si>
  <si>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</si>
  <si>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</si>
  <si>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</si>
  <si>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</si>
  <si>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</si>
  <si>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</si>
  <si>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</si>
  <si>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</si>
  <si>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</si>
  <si>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</si>
  <si>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</si>
  <si>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</si>
  <si>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</si>
  <si>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</si>
  <si>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</si>
  <si>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</si>
  <si>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</si>
  <si>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</si>
  <si>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</si>
  <si>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</si>
  <si>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</si>
  <si>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</si>
  <si>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</si>
  <si>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</si>
  <si>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</si>
  <si>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</si>
  <si>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</si>
  <si>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</si>
  <si>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</si>
  <si>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</si>
  <si>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</si>
  <si>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</si>
  <si>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</si>
  <si>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</si>
  <si>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</si>
  <si>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</si>
  <si>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</si>
  <si>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</si>
  <si>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</si>
  <si>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</si>
  <si>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</si>
  <si>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</si>
  <si>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</si>
  <si>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</si>
  <si>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</si>
  <si>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</si>
  <si>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</si>
  <si>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</si>
  <si>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</si>
  <si>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</si>
  <si>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</si>
  <si>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</si>
  <si>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</si>
  <si>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</si>
  <si>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</si>
  <si>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</si>
  <si>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</si>
  <si>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</si>
  <si>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</si>
  <si>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</si>
  <si>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</si>
  <si>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</si>
  <si>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</si>
  <si>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</si>
  <si>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</si>
  <si>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</si>
  <si>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</si>
  <si>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</si>
  <si>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</si>
  <si>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</si>
  <si>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</si>
  <si>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</si>
  <si>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</si>
  <si>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</si>
  <si>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</si>
  <si>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</si>
  <si>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</si>
  <si>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</si>
  <si>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</si>
  <si>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</si>
  <si>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</si>
  <si>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</si>
  <si>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</si>
  <si>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</si>
  <si>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</si>
  <si>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</si>
  <si>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</si>
  <si>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</si>
  <si>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</si>
  <si>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</si>
  <si>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</si>
  <si>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</si>
  <si>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</si>
  <si>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</si>
  <si>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</si>
  <si>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</si>
  <si>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</si>
  <si>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</si>
  <si>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</si>
  <si>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</si>
  <si>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</si>
  <si>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</si>
  <si>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</si>
  <si>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</si>
  <si>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</si>
  <si>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</si>
  <si>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</si>
  <si>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</si>
  <si>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</si>
  <si>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</si>
  <si>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</si>
  <si>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</si>
  <si>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</si>
  <si>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</si>
  <si>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</si>
  <si>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</si>
  <si>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</si>
  <si>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</si>
  <si>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</si>
  <si>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</si>
  <si>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</si>
  <si>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</si>
  <si>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</si>
  <si>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</si>
  <si>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</si>
  <si>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</si>
  <si>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</si>
  <si>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</si>
  <si>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</si>
  <si>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</si>
  <si>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</si>
  <si>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</si>
  <si>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</si>
  <si>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</si>
  <si>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</si>
  <si>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</si>
  <si>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</si>
  <si>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</si>
  <si>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</si>
  <si>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</si>
  <si>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</si>
  <si>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</si>
  <si>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</si>
  <si>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</si>
  <si>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</si>
  <si>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</si>
  <si>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</si>
  <si>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</si>
  <si>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</si>
  <si>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</si>
  <si>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</si>
  <si>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</si>
  <si>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</si>
  <si>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</si>
  <si>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</si>
  <si>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</si>
  <si>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</si>
  <si>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</si>
  <si>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</si>
  <si>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</si>
  <si>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</si>
  <si>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</si>
  <si>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</si>
  <si>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</si>
  <si>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</si>
  <si>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</si>
  <si>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</si>
  <si>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</si>
  <si>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</si>
  <si>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</si>
  <si>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</si>
  <si>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</si>
  <si>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</si>
  <si>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</si>
  <si>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</si>
  <si>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</si>
  <si>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</si>
  <si>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</si>
  <si>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</si>
  <si>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</si>
  <si>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</si>
  <si>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</si>
  <si>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</si>
  <si>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</si>
  <si>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</si>
  <si>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</si>
  <si>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</si>
  <si>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</si>
  <si>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</si>
  <si>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</si>
  <si>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</si>
  <si>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</si>
  <si>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</si>
  <si>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</si>
  <si>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</si>
  <si>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</si>
  <si>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</si>
  <si>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</si>
  <si>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</si>
  <si>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</si>
  <si>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</si>
  <si>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</si>
  <si>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</si>
  <si>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</si>
  <si>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</si>
  <si>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</si>
  <si>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</si>
  <si>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</si>
  <si>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</si>
  <si>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</si>
  <si>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</si>
  <si>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</si>
  <si>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</si>
  <si>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</si>
  <si>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</si>
  <si>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</si>
  <si>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</si>
  <si>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</si>
  <si>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</si>
  <si>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</si>
  <si>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</si>
  <si>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</si>
  <si>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</si>
  <si>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</si>
  <si>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</si>
  <si>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</si>
  <si>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</si>
  <si>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</si>
  <si>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</si>
  <si>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</si>
  <si>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</si>
  <si>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</si>
  <si>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</si>
  <si>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</si>
  <si>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</si>
  <si>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</si>
  <si>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</si>
  <si>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</si>
  <si>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</si>
  <si>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</si>
  <si>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</si>
  <si>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</si>
  <si>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</si>
  <si>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</si>
  <si>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</si>
  <si>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</si>
  <si>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</si>
  <si>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</si>
  <si>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</si>
  <si>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</si>
  <si>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</si>
  <si>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</si>
  <si>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</si>
  <si>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</si>
  <si>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</si>
  <si>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</si>
  <si>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</si>
  <si>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</si>
  <si>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</si>
  <si>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</si>
  <si>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</si>
  <si>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</si>
  <si>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</si>
  <si>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</si>
  <si>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</si>
  <si>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</si>
  <si>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</si>
  <si>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</si>
  <si>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</si>
  <si>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</si>
  <si>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</si>
  <si>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</si>
  <si>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</si>
  <si>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</si>
  <si>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</si>
  <si>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</si>
  <si>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</si>
  <si>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</si>
  <si>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</si>
  <si>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</si>
  <si>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</si>
  <si>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</si>
  <si>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</si>
  <si>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</si>
  <si>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</si>
  <si>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</si>
  <si>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</si>
  <si>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</si>
  <si>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</si>
  <si>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</si>
  <si>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</si>
  <si>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</si>
  <si>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</si>
  <si>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</si>
  <si>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</si>
  <si>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</si>
  <si>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</si>
  <si>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</si>
  <si>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</si>
  <si>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</si>
  <si>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</si>
  <si>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</si>
  <si>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</si>
  <si>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</si>
  <si>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</si>
  <si>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</si>
  <si>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</si>
  <si>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</si>
  <si>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</si>
  <si>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</si>
  <si>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</si>
  <si>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</si>
  <si>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</si>
  <si>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</si>
  <si>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</si>
  <si>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</si>
  <si>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</si>
  <si>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</si>
  <si>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</si>
  <si>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</si>
  <si>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</si>
  <si>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</si>
  <si>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</si>
  <si>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</si>
  <si>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</si>
  <si>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</si>
  <si>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</si>
  <si>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</si>
  <si>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</si>
  <si>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</si>
  <si>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</si>
  <si>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</si>
  <si>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</si>
  <si>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</si>
  <si>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</si>
  <si>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</si>
  <si>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</si>
  <si>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</si>
  <si>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</si>
  <si>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</si>
  <si>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</si>
  <si>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</si>
  <si>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</si>
  <si>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</si>
  <si>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</si>
  <si>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</si>
  <si>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</si>
  <si>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</si>
  <si>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</si>
  <si>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</si>
  <si>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</si>
  <si>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</si>
  <si>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</si>
  <si>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</si>
  <si>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</si>
  <si>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</si>
  <si>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</si>
  <si>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</si>
  <si>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</si>
  <si>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</si>
  <si>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</si>
  <si>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</si>
  <si>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</si>
  <si>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</si>
  <si>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</si>
  <si>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</si>
  <si>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</si>
  <si>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</si>
  <si>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</si>
  <si>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</si>
  <si>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</si>
  <si>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</si>
  <si>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</si>
  <si>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</si>
  <si>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</si>
  <si>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</si>
  <si>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</si>
  <si>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</si>
  <si>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</si>
  <si>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</si>
  <si>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</si>
  <si>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</si>
  <si>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</si>
  <si>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</si>
  <si>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</si>
  <si>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</si>
  <si>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</si>
  <si>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</si>
  <si>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</si>
  <si>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</si>
  <si>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</si>
  <si>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</si>
  <si>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</si>
  <si>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</si>
  <si>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</si>
  <si>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</si>
  <si>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</si>
  <si>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</si>
  <si>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</si>
  <si>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</si>
  <si>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</si>
  <si>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</si>
  <si>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</si>
  <si>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</si>
  <si>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</si>
  <si>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</si>
  <si>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</si>
  <si>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</si>
  <si>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</si>
  <si>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</si>
  <si>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</si>
  <si>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</si>
  <si>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</si>
  <si>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</si>
  <si>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</si>
  <si>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</si>
  <si>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</si>
  <si>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</si>
  <si>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</si>
  <si>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</si>
  <si>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</si>
  <si>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</si>
  <si>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</si>
  <si>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</si>
  <si>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</si>
  <si>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</si>
  <si>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</si>
  <si>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</si>
  <si>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</si>
  <si>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</si>
  <si>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</si>
  <si>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PCM-20251104-00002195</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</si>
  <si>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</si>
  <si>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</si>
  <si>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</si>
  <si>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</si>
  <si>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</si>
  <si>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</si>
  <si>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</si>
  <si>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PCM-20251104-00002129</t>
  </si>
  <si>
    <t>EM Team on the way ETA: 40 Mins</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</si>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</sst>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7" totalsRowShown="0" headerRowDxfId="31" dataDxfId="30" headerRowBorderDxfId="28" tableBorderDxfId="29">
  <autoFilter ref="A1:L3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302.88880254629476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4.6892824073438533E-2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45965.837228472221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45965.837228472221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45965.837228472221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45965.837228472221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45965.837228472221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45965.837228472221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45965.837228472221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45965.837228472221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45965.837228472221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45965.837228472221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45965.837228472221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45965.837228472221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45965.837228472221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45965.837228472221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45965.837228472221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45965.837228472221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45965.837228472221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45965.837228472221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45965.837228472221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45965.837228472221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45965.837228472221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45965.837228472221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45965.837228472221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45965.837228472221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45965.837228472221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45965.837228472221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45965.837228472221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45965.837228472221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45965.837228472221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45965.837228472221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45965.837228472221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45965.837228472221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45965.837228472221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45965.837228472221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45965.837228472221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45965.837228472221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45965.837228472221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45965.837228472221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45965.837228472221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45965.837228472221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45965.837228472221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45965.837228472221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45965.837228472221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45965.837228472221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45965.837228472221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45965.837228472221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45965.837228472221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45965.837228472221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45965.837228472221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45965.837228472221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45965.837228472221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45965.837228472221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45965.837228472221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45965.837228472221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45965.837228472221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45965.837228472221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45965.837228472221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45965.837228472221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45965.837228472221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45965.837228472221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45965.837228472221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45965.837228472221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45965.837228472221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45965.837228472221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45965.837228472221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45965.837228472221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45965.837228472221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45965.837228472221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45965.837228472221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45965.837228472221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45965.837228472221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45965.837228472221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45965.837228472221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45965.837228472221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45965.837228472221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45965.837228472221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45965.837228472221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45965.837228472221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45965.837228472221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45965.837228472221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45965.837228472221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45965.837228472221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45965.837228472221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45965.837228472221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45965.837228472221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45965.837228472221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45965.837228472221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45965.837228472221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45965.837228472221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45965.837228472221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45965.837228472221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45965.837228472221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45965.837228472221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45965.837228472221</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45965.837228472221</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7DB8CE7D-3F3B-49C8-BB6F-32B2CC23E6D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140.83739050925942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7.095145138890075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45965.837228472221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45965.837228472221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45965.837228472221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45965.837228472221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45965.837228472221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45965.837228472221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45965.837228472221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45965.837228472221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45965.837228472221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45965.837228472221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45965.837228472221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45965.837228472221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45965.837228472221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45965.837228472221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45965.837228472221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45965.837228472221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45965.837228472221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45965.837228472221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45965.837228472221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45965.837228472221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45965.837228472221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45965.837228472221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45965.837228472221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45965.837228472221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45965.837228472221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45965.837228472221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45965.837228472221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45965.837228472221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45965.837228472221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45965.837228472221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45965.837228472221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45965.837228472221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45965.837228472221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45965.837228472221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45965.837228472221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45965.837228472221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45965.837228472221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45965.837228472221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45965.837228472221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45965.837228472221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45965.837228472221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45965.837228472221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45965.837228472221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45965.837228472221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45965.837228472221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45965.837228472221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45965.837228472221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45965.837228472221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45965.837228472221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45965.837228472221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45965.837228472221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45965.837228472221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45965.837228472221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45965.837228472221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45965.837228472221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45965.837228472221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45965.837228472221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45965.837228472221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45965.837228472221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45965.837228472221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45965.837228472221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45965.837228472221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45965.837228472221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45965.837228472221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45965.837228472221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45965.837228472221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45965.837228472221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45965.837228472221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45965.837228472221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45965.837228472221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45965.837228472221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45965.837228472221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45965.837228472221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45965.837228472221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45965.837228472221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45965.837228472221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45965.837228472221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45965.837228472221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45965.837228472221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45965.837228472221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45965.837228472221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45965.837228472221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45965.837228472221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45965.837228472221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45965.837228472221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45965.837228472221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45965.837228472221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45965.837228472221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45965.837228472221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45965.837228472221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45965.837228472221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45965.837228472221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45965.837228472221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45965.837228472221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45965.837228472221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45965.837228472221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45965.837228472221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45965.837228472221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45965.837228472221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45965.837228472221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45965.837228472221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45965.837228472221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45965.837228472221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45965.837228472221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45965.837228472221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45965.837228472221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45965.837228472221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45965.837228472221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45965.837228472221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45965.837228472221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45965.837228472221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45965.837228472221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45965.837228472221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45965.837228472221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45965.837228472221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45965.837228472221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45965.837228472221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45965.837228472221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45965.837228472221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45965.837228472221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45965.837228472221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45965.837228472221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45965.837228472221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45965.837228472221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45965.837228472221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45965.837228472221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45965.837228472221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45965.837228472221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45965.837228472221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45965.837228472221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45965.837228472221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45965.837228472221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45965.837228472221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45965.837228472221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45965.837228472221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45965.837228472221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45965.837228472221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45965.837228472221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45965.837228472221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45965.837228472221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45965.837228472221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45965.837228472221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45965.837228472221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45965.837228472221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45965.837228472221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45965.837228472221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45965.837228472221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45965.837228472221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45965.837228472221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45965.837228472221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45965.837228472221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45965.837228472221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45965.837228472221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45965.837228472221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45965.837228472221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45965.837228472221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45965.837228472221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45965.837228472221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45965.837228472221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45965.837228472221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45965.837228472221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45965.837228472221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45965.837228472221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45965.837228472221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45965.837228472221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45965.837228472221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45965.837228472221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45965.837228472221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45965.837228472221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45965.837228472221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45965.837228472221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45965.837228472221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45965.837228472221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45965.837228472221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45965.837228472221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45965.837228472221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45965.837228472221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45965.837228472221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45965.837228472221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45965.837228472221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45965.837228472221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45965.837228472221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45965.837228472221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45965.837228472221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45965.837228472221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45965.837228472221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45965.837228472221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45965.837228472221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45965.837228472221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45965.837228472221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45965.837228472221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45965.837228472221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45965.837228472221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45965.837228472221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45965.837228472221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45965.837228472221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45965.837228472221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45965.837228472221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45965.837228472221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45965.837228472221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45965.837228472221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45965.837228472221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45965.837228472221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45965.837228472221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45965.837228472221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45965.837228472221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45965.837228472221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45965.837228472221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45965.837228472221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45965.837228472221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45965.837228472221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45965.837228472221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45965.837228472221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45965.837228472221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45965.837228472221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45965.837228472221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45965.837228472221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45965.837228472221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45965.837228472221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45965.837228472221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45965.837228472221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45965.837228472221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45965.837228472221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45965.837228472221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45965.837228472221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45965.837228472221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45965.837228472221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45965.837228472221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45965.837228472221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45965.837228472221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45965.837228472221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45965.837228472221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45965.837228472221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45965.837228472221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45965.837228472221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45965.837228472221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45965.837228472221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45965.837228472221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45965.837228472221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45965.837228472221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45965.837228472221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45965.837228472221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45965.837228472221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45965.837228472221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45965.837228472221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45965.837228472221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45965.837228472221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45965.837228472221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45965.837228472221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45965.837228472221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45965.837228472221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45965.837228472221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45965.837228472221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45965.837228472221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45965.837228472221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45965.837228472221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45965.837228472221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45965.837228472221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45965.837228472221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45965.837228472221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45965.837228472221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45965.837228472221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45965.837228472221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45965.837228472221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45965.837228472221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45965.837228472221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45965.837228472221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45965.837228472221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45965.837228472221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45965.837228472221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45965.837228472221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45965.837228472221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45965.837228472221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45965.837228472221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45965.837228472221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45965.837228472221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45965.837228472221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45965.837228472221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45965.837228472221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45965.837228472221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45965.837228472221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45965.837228472221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45965.837228472221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45965.837228472221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45965.837228472221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45965.837228472221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45965.837228472221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45965.837228472221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45965.837228472221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45965.837228472221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45965.837228472221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45965.837228472221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45965.837228472221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45965.837228472221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45965.837228472221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45965.837228472221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45965.837228472221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45965.837228472221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45965.837228472221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45965.837228472221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45965.837228472221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45965.837228472221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45965.837228472221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45965.837228472221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45965.837228472221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45965.837228472221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45965.837228472221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45965.837228472221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45965.837228472221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45965.837228472221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45965.837228472221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45965.837228472221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45965.837228472221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45965.837228472221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45965.837228472221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45965.837228472221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45965.837228472221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45965.837228472221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45965.837228472221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45965.837228472221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45965.837228472221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45965.837228472221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45965.837228472221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45965.837228472221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45965.837228472221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45965.837228472221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45965.837228472221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45965.837228472221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45965.837228472221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45965.837228472221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45965.837228472221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45965.837228472221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45965.837228472221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45965.837228472221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45965.837228472221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45965.837228472221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45965.837228472221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45965.837228472221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45965.837228472221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45965.837228472221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45965.837228472221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45965.837228472221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45965.837228472221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45965.837228472221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45965.837228472221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45965.837228472221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45965.837228472221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45965.837228472221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45965.837228472221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45965.837228472221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45965.837228472221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45965.837228472221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45965.837228472221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45965.837228472221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45965.837228472221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45965.837228472221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45965.837228472221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45965.837228472221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45965.837228472221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45965.837228472221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45965.837228472221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45965.837228472221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45965.837228472221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45965.837228472221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45965.837228472221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45965.837228472221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45965.837228472221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45965.837228472221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45965.837228472221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45965.837228472221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45965.837228472221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45965.837228472221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45965.837228472221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45965.837228472221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45965.837228472221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45965.837228472221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45965.837228472221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45965.837228472221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45965.837228472221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45965.837228472221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45965.837228472221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45965.837228472221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45965.837228472221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45965.837228472221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45965.837228472221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45965.837228472221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45965.837228472221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45965.837228472221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45965.837228472221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45965.837228472221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45965.837228472221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45965.837228472221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45965.837228472221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45965.837228472221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45965.837228472221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45965.837228472221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45965.837228472221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45965.837228472221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45965.837228472221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45965.837228472221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45965.837228472221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45965.837228472221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45965.837228472221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45965.837228472221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45965.837228472221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45965.837228472221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45965.837228472221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45965.837228472221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45965.837228472221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45965.837228472221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45965.837228472221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45965.837228472221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45965.837228472221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45965.837228472221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45965.837228472221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45965.837228472221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45965.837228472221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45965.837228472221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45965.837228472221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45965.837228472221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45965.837228472221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45965.837228472221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45965.837228472221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45965.837228472221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45965.837228472221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45965.837228472221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45965.837228472221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45965.837228472221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45965.837228472221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45965.837228472221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45965.837228472221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45965.837228472221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45965.837228472221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45965.837228472221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45965.837228472221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45965.837228472221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45965.837228472221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45965.837228472221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45965.837228472221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45965.837228472221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45965.837228472221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45965.837228472221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45965.837228472221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45965.837228472221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45965.837228472221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45965.837228472221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45965.837228472221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45965.837228472221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45965.837228472221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45965.837228472221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45965.837228472221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45965.837228472221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45965.837228472221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45965.837228472221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45965.837228472221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45965.837228472221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45965.837228472221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45965.837228472221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45965.837228472221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45965.837228472221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45965.837228472221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45965.837228472221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45965.837228472221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45965.837228472221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45965.837228472221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45965.837228472221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45965.837228472221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45965.837228472221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45965.837228472221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45965.837228472221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45965.837228472221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45965.837228472221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45965.837228472221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45965.837228472221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45965.837228472221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45965.837228472221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45965.837228472221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45965.837228472221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45965.837228472221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45965.837228472221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45965.837228472221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45965.837228472221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45965.837228472221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45965.837228472221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45965.837228472221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45965.837228472221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45965.837228472221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45965.837228472221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45965.837228472221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45965.837228472221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45965.837228472221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45965.837228472221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45965.837228472221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45965.837228472221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45965.837228472221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45965.837228472221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45965.837228472221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45965.837228472221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45965.837228472221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45965.837228472221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45965.837228472221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45965.837228472221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45965.837228472221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45965.837228472221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45965.837228472221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45965.837228472221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45965.837228472221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45965.837228472221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45965.837228472221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45965.837228472221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45965.837228472221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45965.837228472221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45965.837228472221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45965.837228472221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45965.837228472221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45965.837228472221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45965.837228472221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45965.837228472221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45965.837228472221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45965.837228472221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45965.837228472221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45965.837228472221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45965.837228472221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45965.837228472221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45965.837228472221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45965.837228472221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45965.837228472221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45965.837228472221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45965.837228472221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45965.837228472221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45965.837228472221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45965.837228472221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45965.837228472221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45965.837228472221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45965.837228472221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45965.837228472221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45965.837228472221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45965.837228472221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45965.837228472221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45965.837228472221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45965.837228472221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45965.837228472221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45965.837228472221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45965.837228472221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45965.837228472221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45965.837228472221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45965.837228472221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45965.837228472221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45965.837228472221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45965.837228472221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45965.837228472221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45965.837228472221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45965.837228472221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45965.837228472221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45965.837228472221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45965.837228472221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45965.837228472221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45965.837228472221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45965.837228472221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45965.837228472221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45965.837228472221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45965.837228472221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45965.837228472221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45965.837228472221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45965.837228472221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45965.837228472221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45965.837228472221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45965.837228472221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45965.837228472221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45965.837228472221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45965.837228472221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45965.837228472221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45965.837228472221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45965.837228472221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45965.837228472221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45965.837228472221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45965.837228472221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45965.837228472221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45965.837228472221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45965.837228472221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45965.837228472221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45965.837228472221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45965.837228472221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45965.837228472221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45965.837228472221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45965.837228472221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45965.837228472221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45965.837228472221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45965.837228472221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45965.837228472221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45965.837228472221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45965.837228472221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45965.837228472221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45965.837228472221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45965.837228472221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45965.837228472221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45965.837228472221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45965.837228472221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45965.837228472221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45965.837228472221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45965.837228472221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45965.837228472221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45965.837228472221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45965.837228472221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45965.837228472221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45965.837228472221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45965.837228472221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45965.837228472221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45965.837228472221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45965.837228472221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45965.837228472221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45965.837228472221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45965.837228472221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45965.837228472221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45965.837228472221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45965.837228472221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45965.837228472221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45965.837228472221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45965.837228472221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45965.837228472221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45965.837228472221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45965.837228472221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45965.837228472221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45965.837228472221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45965.837228472221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45965.837228472221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45965.837228472221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45965.837228472221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45965.837228472221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45965.837228472221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45965.837228472221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45965.837228472221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45965.837228472221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45965.837228472221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45965.837228472221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45965.837228472221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45965.837228472221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45965.837228472221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45965.837228472221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45965.837228472221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45965.837228472221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45965.837228472221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45965.837228472221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45965.837228472221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45965.837228472221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45965.837228472221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45965.837228472221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45965.837228472221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45965.837228472221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45965.837228472221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45965.837228472221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45965.837228472221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45965.837228472221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45965.837228472221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45965.837228472221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45965.837228472221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45965.837228472221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45965.837228472221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45965.837228472221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45965.837228472221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45965.837228472221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45965.837228472221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45965.837228472221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45965.837228472221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45965.837228472221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45965.837228472221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45965.837228472221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45965.837228472221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45965.837228472221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45965.837228472221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45965.837228472221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45965.837228472221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45965.837228472221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45965.837228472221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45965.837228472221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45965.837228472221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45965.837228472221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45965.837228472221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45965.837228472221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45965.837228472221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45965.837228472221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45965.837228472221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45965.837228472221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45965.837228472221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45965.837228472221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45965.837228472221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45965.837228472221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45965.837228472221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45965.837228472221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45965.837228472221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45965.837228472221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45965.837228472221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45965.837228472221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45965.837228472221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45965.837228472221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45965.837228472221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45965.837228472221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45965.837228472221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45965.837228472221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45965.837228472221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45965.837228472221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45965.837228472221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45965.837228472221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45965.837228472221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45965.837228472221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45965.837228472221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45965.837228472221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45965.837228472221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45965.837228472221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45965.837228472221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45965.837228472221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45965.837228472221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45965.837228472221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45965.837228472221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45965.837228472221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45965.837228472221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45965.837228472221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45965.837228472221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45965.837228472221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45965.837228472221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45965.837228472221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45965.837228472221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45965.837228472221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45965.837228472221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45965.837228472221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45965.837228472221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45965.837228472221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45965.837228472221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45965.837228472221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45965.837228472221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45965.837228472221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45965.837228472221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45965.837228472221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45965.837228472221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45965.837228472221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45965.837228472221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45965.837228472221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45965.837228472221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45965.837228472221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45965.837228472221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45965.837228472221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45965.837228472221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45965.837228472221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45965.837228472221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45965.837228472221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45965.837228472221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45965.837228472221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45965.837228472221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45965.837228472221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45965.837228472221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45965.837228472221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45965.837228472221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45965.837228472221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45965.837228472221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45965.837228472221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45965.837228472221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45965.837228472221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45965.837228472221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45965.837228472221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45965.837228472221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45965.837228472221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45965.837228472221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45965.837228472221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45965.837228472221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45965.837228472221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45965.837228472221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45965.837228472221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45965.837228472221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45965.837228472221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45965.837228472221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45965.837228472221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45965.837228472221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45965.837228472221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45965.837228472221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45965.837228472221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45965.837228472221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45965.837228472221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45965.837228472221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45965.837228472221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45965.837228472221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45965.837228472221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45965.837228472221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45965.837228472221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45965.837228472221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45965.837228472221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45965.837228472221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45965.837228472221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45965.837228472221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45965.837228472221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45965.837228472221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45965.837228472221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45965.837228472221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45965.837228472221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45965.837228472221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45965.837228472221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45965.837228472221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45965.837228472221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45965.837228472221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45965.837228472221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45965.837228472221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45965.837228472221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45965.837228472221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45965.837228472221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45965.837228472221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45965.837228472221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45965.837228472221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45965.837228472221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45965.837228472221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45965.837228472221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45965.837228472221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45965.837228472221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45965.837228472221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45965.837228472221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45965.837228472221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45965.837228472221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45965.837228472221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45965.837228472221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45965.837228472221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45965.837228472221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45965.837228472221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45965.837228472221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45965.837228472221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45965.837228472221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45965.837228472221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45965.837228472221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45965.837228472221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45965.837228472221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45965.837228472221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45965.837228472221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45965.837228472221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45965.837228472221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45965.837228472221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45965.837228472221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45965.837228472221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45965.837228472221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45965.837228472221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45965.837228472221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45965.837228472221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45965.837228472221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45965.837228472221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45965.837228472221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45965.837228472221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45965.837228472221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45965.837228472221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45965.837228472221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45965.837228472221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45965.837228472221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45965.837228472221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45965.837228472221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45965.837228472221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45965.837228472221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45965.837228472221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45965.837228472221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45965.837228472221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45965.837228472221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45965.837228472221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45965.837228472221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45965.837228472221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45965.837228472221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45965.837228472221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45965.837228472221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45965.837228472221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45965.837228472221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45965.837228472221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45965.837228472221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45965.837228472221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45965.837228472221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45965.837228472221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45965.837228472221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45965.837228472221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45965.837228472221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45965.837228472221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45965.837228472221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45965.837228472221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45965.837228472221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45965.837228472221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45965.837228472221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45965.837228472221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45965.837228472221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45965.837228472221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45965.837228472221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45965.837228472221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45965.837228472221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45965.837228472221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45965.837228472221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45965.837228472221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45965.837228472221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45965.837228472221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45965.837228472221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45965.837228472221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45965.837228472221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45965.837228472221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45965.837228472221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45965.837228472221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45965.837228472221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45965.837228472221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45965.837228472221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45965.837228472221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45965.837228472221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45965.837228472221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45965.837228472221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45965.837228472221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45965.837228472221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45965.837228472221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45965.837228472221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45965.837228472221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45965.837228472221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45965.837228472221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45965.837228472221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45965.837228472221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45965.837228472221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45965.837228472221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45965.837228472221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45965.837228472221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45965.837228472221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45965.837228472221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45965.837228472221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45965.837228472221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45965.837228472221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45965.837228472221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45965.837228472221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45965.837228472221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45965.837228472221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45965.837228472221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45965.837228472221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45965.837228472221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45965.837228472221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45965.837228472221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45965.837228472221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45965.837228472221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45965.837228472221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45965.837228472221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45965.837228472221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45965.837228472221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45965.837228472221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45965.837228472221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45965.837228472221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45965.837228472221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45965.837228472221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45965.837228472221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45965.837228472221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45965.837228472221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45965.837228472221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45965.837228472221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45965.837228472221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45965.837228472221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45965.837228472221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45965.837228472221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45965.837228472221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45965.837228472221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45965.837228472221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45965.837228472221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45965.837228472221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45965.837228472221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45965.837228472221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45965.837228472221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45965.837228472221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45965.837228472221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45965.837228472221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45965.837228472221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45965.837228472221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45965.837228472221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45965.837228472221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45965.837228472221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45965.837228472221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45965.837228472221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45965.837228472221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45965.837228472221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45965.837228472221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45965.837228472221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45965.837228472221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45965.837228472221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45965.837228472221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45965.837228472221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45965.837228472221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45965.837228472221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45965.837228472221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45965.837228472221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45965.837228472221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45965.837228472221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45965.837228472221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45965.837228472221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45965.837228472221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45965.837228472221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45965.837228472221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45965.837228472221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45965.837228472221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45965.837228472221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45965.837228472221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45965.837228472221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45965.837228472221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45965.837228472221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45965.837228472221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45965.837228472221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45965.837228472221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45965.837228472221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45965.837228472221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45965.837228472221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45965.837228472221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45965.837228472221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45965.837228472221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45965.837228472221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45965.837228472221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45965.837228472221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45965.837228472221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45965.837228472221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45965.837228472221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45965.837228472221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45965.837228472221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45965.837228472221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45965.837228472221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45965.837228472221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45965.837228472221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45965.837228472221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45965.837228472221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45965.837228472221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45965.837228472221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45965.837228472221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45965.837228472221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45965.837228472221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45965.837228472221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45965.837228472221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45965.837228472221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45965.837228472221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45965.837228472221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45965.837228472221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45965.837228472221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45965.837228472221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45965.837228472221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45965.837228472221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45965.837228472221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45965.837228472221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45965.837228472221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45965.837228472221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45965.837228472221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45965.837228472221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45965.837228472221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45965.837228472221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45965.837228472221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45965.837228472221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45965.837228472221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45965.837228472221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45965.837228472221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45965.837228472221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45965.837228472221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45965.837228472221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45965.837228472221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45965.837228472221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45965.837228472221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45965.837228472221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45965.837228472221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45965.837228472221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45965.837228472221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45965.837228472221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45965.837228472221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45965.837228472221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45965.837228472221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45965.837228472221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45965.837228472221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45965.837228472221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45965.837228472221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45965.837228472221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45965.837228472221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45965.837228472221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45965.837228472221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45965.837228472221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45965.837228472221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45965.837228472221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45965.837228472221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45965.837228472221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45965.837228472221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45965.837228472221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45965.837228472221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45965.837228472221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45965.837228472221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45965.837228472221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45965.837228472221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45965.837228472221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45965.837228472221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45965.837228472221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45965.837228472221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45965.837228472221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45965.837228472221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45965.837228472221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45965.837228472221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45965.837228472221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45965.837228472221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45965.837228472221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45965.837228472221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45965.837228472221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45965.837228472221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45965.837228472221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45965.837228472221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45965.837228472221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45965.837228472221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45965.837228472221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45965.837228472221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45965.837228472221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45965.837228472221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45965.837228472221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45965.837228472221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45965.837228472221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45965.837228472221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45965.837228472221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45965.837228472221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45965.837228472221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45965.837228472221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45965.837228472221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45965.837228472221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45965.837228472221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45965.837228472221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45965.837228472221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45965.837228472221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45965.837228472221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45965.837228472221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45965.837228472221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45965.837228472221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45965.837228472221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45965.837228472221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45965.837228472221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45965.837228472221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45965.837228472221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45965.837228472221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45965.837228472221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45965.837228472221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45965.837228472221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45965.837228472221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45965.837228472221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45965.837228472221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45965.837228472221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45965.837228472221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45965.837228472221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45965.837228472221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45965.837228472221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45965.837228472221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45965.837228472221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45965.837228472221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45965.837228472221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45965.837228472221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45965.837228472221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45965.837228472221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45965.837228472221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45965.837228472221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45965.837228472221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45965.837228472221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45965.837228472221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45965.837228472221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45965.837228472221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45965.837228472221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45965.837228472221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45965.837228472221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45965.837228472221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45965.837228472221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45965.837228472221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45965.837228472221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45965.837228472221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45965.837228472221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45965.837228472221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45965.837228472221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45965.837228472221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45965.837228472221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45965.837228472221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45965.837228472221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45965.837228472221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45965.837228472221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45965.837228472221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45965.837228472221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45965.837228472221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45965.837228472221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45965.837228472221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45965.837228472221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45965.837228472221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45965.837228472221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262.35651087962469</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1.2587268516654149E-2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45965.837228472221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45965.837228472221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45965.837228472221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45965.837228472221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45965.837228472221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45965.837228472221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45965.837228472221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45965.837228472221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45965.837228472221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45965.837228472221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45965.837228472221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45965.837228472221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45965.837228472221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45965.837228472221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45965.837228472221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45965.837228472221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45965.837228472221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45965.837228472221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45965.837228472221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45965.837228472221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45965.837228472221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45965.837228472221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45965.837228472221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45965.837228472221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45965.837228472221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45965.837228472221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45965.837228472221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45965.837228472221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45965.837228472221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45965.837228472221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45965.837228472221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45965.837228472221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45965.837228472221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45965.837228472221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45965.837228472221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45965.837228472221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45965.837228472221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45965.837228472221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45965.837228472221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45965.837228472221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45965.837228472221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45965.837228472221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45965.837228472221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45965.837228472221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45965.837228472221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45965.837228472221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45965.837228472221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45965.837228472221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45965.837228472221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45965.837228472221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45965.837228472221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45965.837228472221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45965.837228472221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45965.837228472221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45965.837228472221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45965.837228472221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45965.837228472221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45965.837228472221</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45965.837228472221</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74.005168287032575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39.64835115740425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17.176117361108481</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35295</v>
      </c>
      <c r="E5" s="151" t="s">
        <v>39021</v>
      </c>
      <c r="F5" s="152">
        <v>45965.802465277775</v>
      </c>
      <c r="G5" s="153">
        <f ca="1">IFERROR(NOW()-F5,"")</f>
        <v>3.4763194445986301E-2</v>
      </c>
      <c r="H5" s="152">
        <v>45965.770520833335</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45965.837228472221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45965.837228472221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45965.837228472221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45965.837228472221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45965.837228472221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45965.837228472221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45965.837228472221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45965.837228472221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45965.837228472221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45965.837228472221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45965.837228472221</v>
      </c>
      <c r="H16" s="152"/>
      <c r="I16" s="151" t="str">
        <f>IFERROR(VLOOKUP(D16,DB!A:F,6,0),"")</f>
        <v/>
      </c>
      <c r="J16" s="151" t="str">
        <f>IFERROR(VLOOKUP(D16,DB!A:G,7,0),"")</f>
        <v/>
      </c>
      <c r="K16" s="151"/>
      <c r="L16" s="151" t="str">
        <f>IFERROR(VLOOKUP(D16,DB!A:I,9,0),"")</f>
        <v/>
      </c>
    </row>
    <row r="17" spans="1:12" ht="15">
      <c r="A17" s="157"/>
      <c r="B17" s="157" t="str">
        <f>IFERROR(VLOOKUP(D17,DB!A:K,11,0),"")</f>
        <v/>
      </c>
      <c r="C17" s="157"/>
      <c r="D17" s="157"/>
      <c r="E17" s="157"/>
      <c r="F17" s="158"/>
      <c r="G17" s="159">
        <f ca="1">IFERROR(NOW()-F17,"")</f>
        <v>45965.837228472221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45965.837228472221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45965.837228472221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45965.837228472221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45965.837228472221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45965.837228472221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45965.837228472221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45965.837228472221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45965.837228472221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45965.837228472221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45965.837228472221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45965.837228472221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45965.837228472221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45965.837228472221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45965.837228472221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45965.837228472221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45965.837228472221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45965.837228472221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45965.837228472221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45965.837228472221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45965.837228472221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45965.837228472221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45965.837228472221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45965.837228472221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45965.837228472221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45965.837228472221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45965.837228472221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45965.837228472221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45965.837228472221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45965.837228472221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45965.837228472221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45965.837228472221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45965.837228472221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45965.837228472221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45965.837228472221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45965.837228472221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45965.837228472221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45965.837228472221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45965.837228472221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45965.837228472221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45965.837228472221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45965.837228472221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45965.837228472221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45965.837228472221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45965.837228472221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45965.837228472221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45965.837228472221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45965.837228472221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45965.837228472221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45965.837228472221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45965.837228472221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45965.837228472221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45965.837228472221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45965.837228472221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45965.837228472221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45965.837228472221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45965.837228472221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45965.837228472221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45965.837228472221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45965.837228472221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45965.837228472221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45965.837228472221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45965.837228472221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45965.837228472221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45965.837228472221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45965.837228472221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45965.837228472221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45965.837228472221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45965.837228472221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45965.837228472221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45965.837228472221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45965.837228472221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45965.837228472221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45965.837228472221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45965.837228472221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45965.837228472221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45965.837228472221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45965.837228472221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45965.837228472221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45965.837228472221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45965.837228472221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45965.837228472221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45965.837228472221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45965.837228472221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45965.837228472221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45965.837228472221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45965.837228472221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45965.837228472221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45965.837228472221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45965.837228472221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45965.837228472221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45965.837228472221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45965.837228472221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45965.837228472221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45965.837228472221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45965.837228472221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45965.837228472221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45965.837228472221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45965.837228472221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45965.837228472221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45965.837228472221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45965.837228472221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45965.837228472221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45965.837228472221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45965.837228472221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45965.837228472221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45965.837228472221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45965.837228472221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45965.837228472221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45965.837228472221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45965.837228472221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45965.837228472221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45965.837228472221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45965.837228472221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45965.837228472221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45965.837228472221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45965.837228472221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45965.837228472221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45965.837228472221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45965.837228472221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45965.837228472221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45965.837228472221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45965.837228472221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45965.837228472221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45965.837228472221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45965.837228472221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45965.837228472221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45965.837228472221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45965.837228472221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45965.837228472221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45965.837228472221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45965.837228472221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45965.837228472221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45965.837228472221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45965.837228472221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45965.837228472221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45965.837228472221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45965.837228472221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45965.837228472221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45965.837228472221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45965.837228472221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45965.837228472221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45965.837228472221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45965.837228472221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45965.837228472221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45965.837228472221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45965.837228472221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45965.837228472221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45965.837228472221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45965.837228472221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45965.837228472221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45965.837228472221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45965.837228472221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45965.837228472221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45965.837228472221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45965.837228472221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45965.837228472221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45965.837228472221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45965.837228472221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45965.837228472221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45965.837228472221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45965.837228472221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45965.837228472221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45965.837228472221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45965.837228472221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45965.837228472221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45965.837228472221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45965.837228472221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45965.837228472221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45965.837228472221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45965.837228472221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45965.837228472221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45965.837228472221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45965.837228472221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45965.837228472221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45965.837228472221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45965.837228472221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45965.837228472221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45965.837228472221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45965.837228472221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45965.837228472221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45965.837228472221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45965.837228472221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45965.837228472221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45965.837228472221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45965.837228472221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45965.837228472221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45965.837228472221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45965.837228472221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45965.837228472221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45965.837228472221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45965.837228472221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45965.837228472221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45965.837228472221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45965.837228472221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45965.837228472221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45965.837228472221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45965.837228472221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45965.837228472221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45965.837228472221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45965.837228472221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45965.837228472221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45965.837228472221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45965.837228472221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45965.837228472221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45965.837228472221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45965.837228472221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45965.837228472221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45965.837228472221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45965.837228472221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45965.837228472221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45965.837228472221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45965.837228472221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45965.837228472221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45965.837228472221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45965.837228472221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45965.837228472221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45965.837228472221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45965.837228472221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45965.837228472221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45965.837228472221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45965.837228472221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45965.837228472221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45965.837228472221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45965.837228472221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45965.837228472221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45965.837228472221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45965.837228472221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45965.837228472221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45965.837228472221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45965.837228472221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45965.837228472221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45965.837228472221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45965.837228472221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45965.837228472221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45965.837228472221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45965.837228472221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45965.837228472221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45965.837228472221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45965.837228472221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45965.837228472221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45965.837228472221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45965.837228472221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45965.837228472221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45965.837228472221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45965.837228472221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45965.837228472221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45965.837228472221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45965.837228472221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45965.837228472221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45965.837228472221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45965.837228472221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45965.837228472221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45965.837228472221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45965.837228472221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45965.837228472221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45965.837228472221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45965.837228472221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45965.837228472221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45965.837228472221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45965.837228472221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45965.837228472221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45965.837228472221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45965.837228472221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45965.837228472221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45965.837228472221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45965.837228472221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45965.837228472221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45965.837228472221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45965.837228472221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45965.837228472221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45965.837228472221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45965.837228472221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45965.837228472221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45965.837228472221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45965.837228472221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45965.837228472221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45965.837228472221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45965.837228472221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45965.837228472221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45965.837228472221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45965.837228472221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45965.837228472221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45965.837228472221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45965.837228472221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45965.837228472221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45965.837228472221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45965.837228472221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45965.837228472221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45965.837228472221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45965.837228472221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45965.837228472221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45965.837228472221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45965.837228472221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45965.837228472221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45965.837228472221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45965.837228472221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45965.837228472221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45965.837228472221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45965.837228472221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45965.837228472221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45965.837228472221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45965.837228472221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45965.837228472221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45965.837228472221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45965.837228472221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45965.837228472221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45965.837228472221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45965.837228472221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45965.837228472221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45965.837228472221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45965.837228472221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45965.837228472221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45965.837228472221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45965.837228472221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45965.837228472221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45965.837228472221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45965.837228472221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45965.837228472221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45965.837228472221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45965.837228472221</v>
      </c>
      <c r="H337" s="158"/>
      <c r="I337" s="157" t="str">
        <f>IFERROR(VLOOKUP(D337,DB!A:F,6,0),"")</f>
        <v/>
      </c>
      <c r="J337" s="157" t="str">
        <f>IFERROR(VLOOKUP(D337,DB!A:G,7,0),"")</f>
        <v/>
      </c>
      <c r="K337" s="157"/>
      <c r="L337" s="157" t="str">
        <f>IFERROR(VLOOKUP(D337,DB!A:I,9,0),"")</f>
        <v/>
      </c>
    </row>
    <row r="338" spans="1:12" ht="15"/>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7" ht="15"/>
    <row r="448" ht="15"/>
    <row r="450" ht="15"/>
    <row r="451" ht="15"/>
    <row r="452" ht="15"/>
    <row r="453" ht="15"/>
    <row r="455" ht="15"/>
    <row r="456" ht="15"/>
    <row r="463" ht="15"/>
    <row r="464" ht="15"/>
    <row r="465" ht="15"/>
    <row r="466" ht="15"/>
    <row r="467" ht="15"/>
    <row r="468" ht="15"/>
    <row r="471" ht="15"/>
    <row r="472" ht="15"/>
    <row r="473" ht="15"/>
    <row r="474" ht="15"/>
    <row r="475" ht="15"/>
    <row r="476" ht="15"/>
    <row r="477" ht="15"/>
    <row r="478"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76" ht="15"/>
    <row r="577" ht="15"/>
    <row r="578" ht="15"/>
    <row r="579" ht="15"/>
    <row r="580" ht="15"/>
    <row r="581" ht="15"/>
    <row r="582" ht="15"/>
    <row r="583" ht="15"/>
    <row r="584" ht="15"/>
    <row r="585"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875" ht="15"/>
    <row r="876" ht="15"/>
    <row r="877" ht="15"/>
    <row r="878" ht="15"/>
    <row r="879" ht="15"/>
    <row r="880"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3" ht="15"/>
    <row r="944" ht="15"/>
    <row r="950" ht="15"/>
    <row r="951" ht="15"/>
    <row r="953" ht="15"/>
    <row r="954" ht="15"/>
    <row r="955" ht="15"/>
    <row r="956" ht="15"/>
    <row r="957" ht="15"/>
    <row r="958" ht="15"/>
    <row r="959" ht="15"/>
    <row r="961" ht="15"/>
    <row r="962" ht="15"/>
    <row r="963"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8" ht="15"/>
    <row r="1099" ht="15"/>
    <row r="1102" ht="15"/>
    <row r="1103" ht="15"/>
    <row r="1104" ht="15"/>
    <row r="1105" ht="15"/>
    <row r="1106" ht="15"/>
    <row r="1107" ht="15"/>
    <row r="1108" ht="15"/>
    <row r="1109" ht="15"/>
    <row r="1112" ht="15"/>
    <row r="1113" ht="15"/>
    <row r="1114" ht="15"/>
    <row r="1115" ht="15"/>
    <row r="1116" ht="15"/>
    <row r="1117" ht="15"/>
    <row r="1118" ht="15"/>
    <row r="1119" ht="15"/>
    <row r="1120" ht="15"/>
    <row r="1121" ht="15"/>
    <row r="1122" ht="15"/>
    <row r="1123" ht="15"/>
    <row r="1125" ht="15"/>
    <row r="1126" ht="15"/>
    <row r="1127" ht="15"/>
    <row r="1130" ht="15"/>
    <row r="1132" ht="15"/>
    <row r="1134" ht="15"/>
    <row r="1137" ht="15"/>
    <row r="1138" ht="15"/>
    <row r="1139" ht="15"/>
    <row r="1141" ht="15"/>
    <row r="1143" ht="15"/>
    <row r="1144" ht="15"/>
    <row r="1145" ht="15"/>
    <row r="1146" ht="15"/>
    <row r="1147" ht="15"/>
    <row r="1149" ht="15"/>
    <row r="1150" ht="15"/>
    <row r="1151" ht="15"/>
    <row r="1152" ht="15"/>
    <row r="1154" ht="15"/>
    <row r="1156" ht="15"/>
    <row r="1157" ht="15"/>
    <row r="1159" ht="15"/>
    <row r="1160" ht="15"/>
    <row r="1161" ht="15"/>
    <row r="1162" ht="15"/>
    <row r="1164" ht="15"/>
    <row r="1166" ht="15"/>
    <row r="1167" ht="15"/>
    <row r="1168" ht="15"/>
    <row r="1169" ht="15"/>
    <row r="1171" ht="15"/>
    <row r="1172" ht="15"/>
    <row r="1173" ht="15"/>
    <row r="1174" ht="15"/>
    <row r="1175" ht="15"/>
    <row r="1176" ht="15"/>
    <row r="1177" ht="15"/>
    <row r="1180" ht="15"/>
    <row r="1182" ht="15"/>
    <row r="1183" ht="15"/>
    <row r="1184" ht="15"/>
    <row r="1185" ht="15"/>
    <row r="1186" ht="15"/>
    <row r="1187" ht="15"/>
    <row r="1188" ht="15"/>
    <row r="1189" ht="15"/>
    <row r="1192" ht="15"/>
    <row r="1193" ht="15"/>
    <row r="1195" ht="15"/>
    <row r="1197" ht="15"/>
    <row r="1198" ht="15"/>
    <row r="1199" ht="15"/>
    <row r="1200" ht="15"/>
    <row r="1201" ht="15"/>
    <row r="1205" ht="15"/>
    <row r="1206" ht="15"/>
    <row r="1208" ht="15"/>
    <row r="1209" ht="15"/>
    <row r="1212" ht="15"/>
    <row r="1213" ht="15"/>
    <row r="1217" ht="15"/>
    <row r="1224" ht="15"/>
    <row r="1226" ht="15"/>
    <row r="1227" ht="15"/>
    <row r="1228" ht="15"/>
    <row r="1235" ht="15"/>
    <row r="1236" ht="15"/>
    <row r="1237" ht="15"/>
    <row r="1238" ht="15"/>
    <row r="1240" ht="15"/>
    <row r="1242" ht="15"/>
    <row r="1251" ht="15"/>
    <row r="1252" ht="15"/>
    <row r="1253" ht="15"/>
    <row r="1256" ht="15"/>
    <row r="1258" ht="15"/>
  </sheetData>
  <dataValidations count="2">
    <dataValidation allowBlank="1" showInputMessage="1" showErrorMessage="1" sqref="E1" xr:uid="{920C6338-E771-4DAE-8C89-92A9093EA4DE}"/>
    <dataValidation type="list" allowBlank="1" showInputMessage="1" showErrorMessage="1" sqref="E2:E3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39122</v>
      </c>
      <c r="B2" s="172" t="str">
        <f>IFERROR(VLOOKUP(D2,DB!A:K,11,0),"")</f>
        <v>R6</v>
      </c>
      <c r="C2" s="168">
        <v>1</v>
      </c>
      <c r="D2" s="172" t="s">
        <v>38995</v>
      </c>
      <c r="E2" s="102" t="s">
        <v>39021</v>
      </c>
      <c r="F2" s="174">
        <v>45965.823483796295</v>
      </c>
      <c r="G2" s="115">
        <f ca="1">IFERROR(NOW()-F2,"-")</f>
        <v>1.3744675925408956E-2</v>
      </c>
      <c r="H2" s="174">
        <v>45965.794849537036</v>
      </c>
      <c r="I2" s="172" t="str">
        <f>IFERROR(VLOOKUP(D2,DB!A:F,6,0),"")</f>
        <v>Generator-SG</v>
      </c>
      <c r="J2" s="102" t="str">
        <f>IFERROR(VLOOKUP(D2,DB!A:G,7,0),"")</f>
        <v>Vandalized</v>
      </c>
      <c r="K2" s="169" t="s">
        <v>39123</v>
      </c>
      <c r="L2" s="175" t="str">
        <f>IFERROR(VLOOKUP(D2,DB!A:I,9,0),"")</f>
        <v>Latis</v>
      </c>
    </row>
    <row r="3" spans="1:16383" ht="31.5" customHeight="1">
      <c r="A3" s="171"/>
      <c r="B3" s="172" t="str">
        <f>IFERROR(VLOOKUP(D3,DB!A:K,11,0),"")</f>
        <v/>
      </c>
      <c r="C3" s="168"/>
      <c r="D3" s="170"/>
      <c r="E3" s="102"/>
      <c r="F3" s="174"/>
      <c r="G3" s="115">
        <f ca="1">IFERROR(NOW()-F3,"-")</f>
        <v>45965.837228472221</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45965.837228472221</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45965.837228472221</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45965.837228472221</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45965.837228472221</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45965.837228472221</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45965.837228472221</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45965.837228472221</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45965.837228472221</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45965.837228472221</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45965.837228472221</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45965.837228472221</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45965.837228472221</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45965.837228472221</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45965.837228472221</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45965.837228472221</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45965.837228472221</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45965.837228472221</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45965.837228472221</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45965.837228472221</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45965.837228472221</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45965.837228472221</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45965.837228472221</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45965.837228472221</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45965.837228472221</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45965.837228472221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45965.837228472221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45965.837228472221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45965.837228472221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45965.837228472221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45965.837228472221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45965.837228472221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45965.837228472221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45965.837228472221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45965.837228472221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45965.837228472221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45965.837228472221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45965.837228472221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45965.837228472221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45965.837228472221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45965.837228472221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45965.837228472221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45965.837228472221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45965.837228472221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45965.837228472221</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